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885" windowWidth="11700" windowHeight="9540" tabRatio="989" activeTab="0"/>
  </bookViews>
  <sheets>
    <sheet name="Лист1" sheetId="1" r:id="rId1"/>
    <sheet name="образование" sheetId="2" r:id="rId2"/>
  </sheets>
  <definedNames>
    <definedName name="_xlnm._FilterDatabase" localSheetId="0" hidden="1">'Лист1'!$A$11:$G$233</definedName>
    <definedName name="_xlnm.Print_Area" localSheetId="0">'Лист1'!$A$1:$F$233</definedName>
    <definedName name="_xlnm.Print_Area" localSheetId="1">'образование'!$A$1:$F$109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<sst xmlns="http://schemas.openxmlformats.org/spreadsheetml/2006/main" count="679" uniqueCount="251">
  <si>
    <t>Наименование</t>
  </si>
  <si>
    <t>РЗ</t>
  </si>
  <si>
    <t>ПР</t>
  </si>
  <si>
    <t>КЦСР</t>
  </si>
  <si>
    <t>КВР</t>
  </si>
  <si>
    <t>Центральный аппарат органов местного самоуправления</t>
  </si>
  <si>
    <t>01.2.00.10110</t>
  </si>
  <si>
    <t>Закупка товаров, работ и услуг для обеспечения государственных (муниципальных) нужд</t>
  </si>
  <si>
    <t>Иные межбюджетные трансферты</t>
  </si>
  <si>
    <t>Резервные средства</t>
  </si>
  <si>
    <t>99.1.00.14100</t>
  </si>
  <si>
    <t>Функционирование административных комиссий</t>
  </si>
  <si>
    <t>01.4.00.70060</t>
  </si>
  <si>
    <t>Субвенции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</si>
  <si>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</si>
  <si>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02.5.00.10820</t>
  </si>
  <si>
    <t>Осуществление первичного воинского учета на территориях, где отсутствуют военные комиссариаты</t>
  </si>
  <si>
    <t>01.4.00.51180</t>
  </si>
  <si>
    <t>Учреждения по обеспечению национальной безопасности и правоохранительной деятельности</t>
  </si>
  <si>
    <t>02.5.00.10860</t>
  </si>
  <si>
    <t>91.4.00.70400</t>
  </si>
  <si>
    <t>91.1.00.17090</t>
  </si>
  <si>
    <t>Организация и содержание мест захоронения</t>
  </si>
  <si>
    <t>92.9.00.18070</t>
  </si>
  <si>
    <t>92.9.00.18080</t>
  </si>
  <si>
    <t>02.1.00.10390</t>
  </si>
  <si>
    <t>02.1.00.10400</t>
  </si>
  <si>
    <t>02.1.00.10420</t>
  </si>
  <si>
    <t>01.4.00.70090</t>
  </si>
  <si>
    <t>Учреждения культуры</t>
  </si>
  <si>
    <t>02.2.00.10530</t>
  </si>
  <si>
    <t>Библиотеки</t>
  </si>
  <si>
    <t>02.2.00.10570</t>
  </si>
  <si>
    <t>Доплаты к пенсиям</t>
  </si>
  <si>
    <t>90.4.00.16270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</si>
  <si>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</si>
  <si>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90.4.00.70700</t>
  </si>
  <si>
    <t>01.4.00.70110</t>
  </si>
  <si>
    <t>Мероприятия в сфере средств массовой информации</t>
  </si>
  <si>
    <t>90.2.00.16520</t>
  </si>
  <si>
    <t>Процентные платежи по муниципальному долгу</t>
  </si>
  <si>
    <t>99.3.00.14070</t>
  </si>
  <si>
    <t>Обслуживание муниципального долга</t>
  </si>
  <si>
    <t>Выравнивание бюджетной обеспеченности поселений из районного фонда финансовой поддержки поселений</t>
  </si>
  <si>
    <t>98.1.00.60220</t>
  </si>
  <si>
    <t>Проведение мероприятий для детей и молодежи</t>
  </si>
  <si>
    <t>Проведение оздоровительной кампании детей</t>
  </si>
  <si>
    <t>Содержание, ремонт, реконструкция и строительство автомобильных дорог, являющихся муниципальной собственностью</t>
  </si>
  <si>
    <t>Резервные фонды местных администраций</t>
  </si>
  <si>
    <t>Оценка недвижимости, признание прав и регулирование отношений по государственной собственности</t>
  </si>
  <si>
    <t>91.1.00.17380</t>
  </si>
  <si>
    <t>Мероприятия в области сельского хозяйства</t>
  </si>
  <si>
    <t>91.4.00.00000</t>
  </si>
  <si>
    <t>Мероприятия по землеустройству и землепользованию</t>
  </si>
  <si>
    <t> ИТОГО:</t>
  </si>
  <si>
    <t>90.4.00.70800</t>
  </si>
  <si>
    <t>Расходы на выплаты персоналу в целях обеспечения выполнения функций государственными (му-ниципальными) органами, казен-ными учреждениями, органами управления государственными внебюджетными фондами</t>
  </si>
  <si>
    <t>к решению Михайловского районного Собрания депутатов</t>
  </si>
  <si>
    <t>Сумма, тыс.рублей</t>
  </si>
  <si>
    <t>16.1.00.60990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</si>
  <si>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</si>
  <si>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16.0.00.00000</t>
  </si>
  <si>
    <t>16.1.00.00000</t>
  </si>
  <si>
    <t>21.0.00.00000</t>
  </si>
  <si>
    <t>21.1.00.00000</t>
  </si>
  <si>
    <t>21.1.00.10390</t>
  </si>
  <si>
    <t>21.1.00.70900</t>
  </si>
  <si>
    <t>Обеспечение деятельности детский дошкольных образовательных организаций (учреждений)</t>
  </si>
  <si>
    <t>21.2.00.00000</t>
  </si>
  <si>
    <t>21.2.00.70910</t>
  </si>
  <si>
    <t>21.2.00.10400</t>
  </si>
  <si>
    <t>21.2.00.70930</t>
  </si>
  <si>
    <t>21.3.00.00000</t>
  </si>
  <si>
    <t>21.3.00.16420</t>
  </si>
  <si>
    <t>Расходы на выплаты персоналу в целях обеспечения выполнения функций государственными (муниципальными) органами, казен-ными учреждениями, органами управления государственными внебюджетными фондами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</si>
  <si>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</si>
  <si>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16.2.00.00000</t>
  </si>
  <si>
    <t>12.0.00.00000</t>
  </si>
  <si>
    <t>11.0.00.00000</t>
  </si>
  <si>
    <t>11.0.00.60990</t>
  </si>
  <si>
    <t>15.0.00.00000</t>
  </si>
  <si>
    <t>15.0.00.60990</t>
  </si>
  <si>
    <t>Расходы на реализацию мероприятий муниципальных программ</t>
  </si>
  <si>
    <t>17.0.00.00000</t>
  </si>
  <si>
    <t>17.0.00.60990</t>
  </si>
  <si>
    <t>18.0.00.00000</t>
  </si>
  <si>
    <t>18.0.00.60990</t>
  </si>
  <si>
    <t>19.0.00.00000</t>
  </si>
  <si>
    <t>22.0.00.00000</t>
  </si>
  <si>
    <t>22.0.00.60990</t>
  </si>
  <si>
    <t>Приложение № 7</t>
  </si>
  <si>
    <t xml:space="preserve">Распределение бюджетных ассигнований 
по целевым статьям (муниципальным программам  
и непрограммным направлениям деятельности), группам (группам и подгруппам) видов расходов классификации расходов бюджетов
</t>
  </si>
  <si>
    <t>01.0.00.00000</t>
  </si>
  <si>
    <t>01.2.00.00000</t>
  </si>
  <si>
    <t>Руководство и управление в сфере установленных функций</t>
  </si>
  <si>
    <t>01.4.00.00000</t>
  </si>
  <si>
    <t>02.1.00.00000</t>
  </si>
  <si>
    <t>Расходы на обеспечение деятельности (оказание услуг) подведомственных учреждений</t>
  </si>
  <si>
    <t>02.0.00.00000</t>
  </si>
  <si>
    <t>Расходы на обеспечение деятельности (оказание услуг) подведомственных учреждений в сфере образования</t>
  </si>
  <si>
    <t>02.2.00.00000</t>
  </si>
  <si>
    <t>02.5.00.00000</t>
  </si>
  <si>
    <t>Расходы на обеспечение деятельности (оказание услуг) иных подведомственных учреждений</t>
  </si>
  <si>
    <t>90.0.00.00000</t>
  </si>
  <si>
    <t>91.0.00.00000</t>
  </si>
  <si>
    <t>92.0.00.00000</t>
  </si>
  <si>
    <t>98.0.00.00000</t>
  </si>
  <si>
    <t>99.0.00.00000</t>
  </si>
  <si>
    <t>16.2.00.67270</t>
  </si>
  <si>
    <t>Иные вопросы в отраслях социальной сферы</t>
  </si>
  <si>
    <t>Иные вопросы в области жилищно-коммунального хозяйства</t>
  </si>
  <si>
    <t>Расходы на обеспечение деятельности  органов местного самоуправления</t>
  </si>
  <si>
    <t>Расходы на обеспечение деятельности (оказание услуг) подведомственных учреждений в сфере культуры</t>
  </si>
  <si>
    <t>12.0.00.60990</t>
  </si>
  <si>
    <t>01.2.00.10120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</si>
  <si>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</si>
  <si>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01.4.00.51200</t>
  </si>
  <si>
    <t>19.3.00.00000</t>
  </si>
  <si>
    <t>Глава муниципального образования</t>
  </si>
  <si>
    <t>92.9.00.S1190</t>
  </si>
  <si>
    <t>99.9.00.14710</t>
  </si>
  <si>
    <t>Субсидии на софинансирование части расходов местных бюджетов по оплате труда работников муниципальных учреждений</t>
  </si>
  <si>
    <t>21.1.00.S0430</t>
  </si>
  <si>
    <t>Прочие выплаты по обязательствам государства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</si>
  <si>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</si>
  <si>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24.0.00.00000</t>
  </si>
  <si>
    <t>24.0.00.60990</t>
  </si>
  <si>
    <t>Иные бюджетные ассигнования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</si>
  <si>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 над детьми-сиротами и детьми, оставшимися без попечения родителей</t>
  </si>
  <si>
    <t>Обеспечение деятельности школ - детских садов, школ начальных, основных и средних</t>
  </si>
  <si>
    <t>Обеспечение деятельности организаций (учреждений)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</si>
  <si>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</si>
  <si>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90.1.00.16440</t>
  </si>
  <si>
    <t>Мероприятия по организации внешкольной работы с детьми</t>
  </si>
  <si>
    <t>Иные  вопросы в области национальной экономики</t>
  </si>
  <si>
    <t>Отлов и содержание животных без владельцев</t>
  </si>
  <si>
    <t>Прочие мероприятия по благоустройству муниципальных образований</t>
  </si>
  <si>
    <t>90.4.00.51760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</si>
  <si>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</si>
  <si>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90.1.00.00000</t>
  </si>
  <si>
    <t>Иные вопросы в сфере образования</t>
  </si>
  <si>
    <t>90.2.00.00000</t>
  </si>
  <si>
    <t>Иные вопросы в сфере культуры и средств массовой информации</t>
  </si>
  <si>
    <t>Иные вопросы в сфере социальной политики</t>
  </si>
  <si>
    <t>90.4.00.00000</t>
  </si>
  <si>
    <t>Мероприятия по стимулированию инвестиционной активности</t>
  </si>
  <si>
    <t>91.1.00.00000</t>
  </si>
  <si>
    <t>Иные расходы в области жилищно-коммунального 
хозяйства</t>
  </si>
  <si>
    <t>92.9.00.00000</t>
  </si>
  <si>
    <t>Выравнивание бюджетной обеспеченности муниципальных образований</t>
  </si>
  <si>
    <t>98.1.00.00000</t>
  </si>
  <si>
    <t>Дотации</t>
  </si>
  <si>
    <t>Расходы на реализацию мероприятий краевой адресной инвестиционной программы</t>
  </si>
  <si>
    <t>90.4.00.S0990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</si>
  <si>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</si>
  <si>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16.2.00.S1030</t>
  </si>
  <si>
    <t>Мероприятия в области коммунального хозяйства</t>
  </si>
  <si>
    <t xml:space="preserve">92.9.00.18030  </t>
  </si>
  <si>
    <t>92.9.00.18030</t>
  </si>
  <si>
    <t>от  декабря 2020 г. №</t>
  </si>
  <si>
    <t>«О районном бюджете на 2021 год»</t>
  </si>
  <si>
    <t>01.2.00.10160</t>
  </si>
  <si>
    <t>Руководитель контрольно-счетной палаты муниципального образования и его заместители</t>
  </si>
  <si>
    <t>Субсидии бюджетным учреждениям</t>
  </si>
  <si>
    <t>337 налоги, 706,2 - эл/эн. 103,8 - возм род.платы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</si>
  <si>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</si>
  <si>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</si>
  <si>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98.5.00.00000</t>
  </si>
  <si>
    <t>98.5.00.60520</t>
  </si>
  <si>
    <t>Иные межбюджетные трансферты бюджетам поселений</t>
  </si>
  <si>
    <t>Иные межбюджетные трансферты общего характера</t>
  </si>
  <si>
    <t>21.2.00.53032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</si>
  <si>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</si>
  <si>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21.2.00.L3042</t>
  </si>
  <si>
    <t>90.4.00.16810</t>
  </si>
  <si>
    <t>Иные выплаты населению</t>
  </si>
  <si>
    <t>Мероприятия в области социальной политики</t>
  </si>
  <si>
    <t>Руководство и управление в сфере установленных функций органов органов местного самоуправления</t>
  </si>
  <si>
    <t>302,7 возм род. платы, 660 - эл.эн , 150 -дрова, уголь+род.плата 4760</t>
  </si>
  <si>
    <t>род плата 4000</t>
  </si>
  <si>
    <t>род плата 50</t>
  </si>
  <si>
    <t>5 единиц</t>
  </si>
  <si>
    <t>Муниципальная программа  "Обеспечение прав граждан и их безопасности" на 2021-2026 годы</t>
  </si>
  <si>
    <t>Подпрограмма "Профилактика преступлений и иных правонарушений в Михайловском районе" муниципальной программы  "Обеспечение прав граждан и их безопасности" на 2021-2026 годы</t>
  </si>
  <si>
    <t>Муниципальная программа "Развитие системы образования в Михайловском районе" на 2020-2024 годы</t>
  </si>
  <si>
    <t>Подпрограмма "Развитие дошкольного образования в Михайловском районе" муниципальной программы "Развитие системы образования в Михайловском районе" на 2020-2024 годы</t>
  </si>
  <si>
    <t>Подпрограмма "Развитие общего образования в Михайловском районе" муниципальной программы "Развитие системы образования в Михайловском районе" на 2020-2024 годы</t>
  </si>
  <si>
    <t>без замен</t>
  </si>
  <si>
    <t>Ежемесячное вознаграждение за классное руководство педагогическим работникам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</si>
  <si>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начального,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</si>
  <si>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организациях, не проживающих в данных организациях</t>
  </si>
  <si>
    <t>без замен, сезонные по количеству месяцев работы, без бухгалтера, лагерь 0703 10 мес. без руководителя</t>
  </si>
  <si>
    <t>Подпрограмма "Развитие дополнительного образования детей и сферы отдыха и оздоровления детей в Михайловском районе" муниципальной программы "Развитие системы образования в Михайловском районе" на 2020-2024 годы</t>
  </si>
  <si>
    <t>Развитие системы отдыха и укрепления здоровья детей</t>
  </si>
  <si>
    <t>21.3.00.S3210</t>
  </si>
  <si>
    <t>21.3.00.10420</t>
  </si>
  <si>
    <t>21.3.00.16450</t>
  </si>
  <si>
    <t>Обеспечение расчетов за топливно-энергетические ресурсы, потребляемые муниципальными учреждениями</t>
  </si>
  <si>
    <t xml:space="preserve">Межбюджетные трансферты общего характера бюджетам муниципальных образований </t>
  </si>
  <si>
    <t>Иные расходы органов местного самоуправления</t>
  </si>
  <si>
    <t>площадки</t>
  </si>
  <si>
    <t>край 1971,2</t>
  </si>
  <si>
    <t>Комитет по образованию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</si>
  <si>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</si>
  <si>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Муниципальная программа "Развитие физической культуры и спорта в Михайловском районе"</t>
  </si>
  <si>
    <t>Муниципальная программа "Поддержка и развитие малого и среднего предпринимательства в Михайловском районе"</t>
  </si>
  <si>
    <t>Муниципальная программа "Развите сельского хозяйства Михайловского района Алтайского края"</t>
  </si>
  <si>
    <t>Муниципальная программа  "Обеспечение прав граждан и их безопасности"</t>
  </si>
  <si>
    <t>Подпрограмма "Профилактика преступлений и иных правонарушений в Михайловском районе" муниципальной программы  "Обеспечение прав граждан и их безопасности"</t>
  </si>
  <si>
    <t>Подпрограмма "Повышение безопасности дорожного движения в Михайловском районе" муниципальной программы  "Обеспечение прав граждан и их безопасности"</t>
  </si>
  <si>
    <t>Муниципальная программа "Комплексные меры противодействия злоупотреблению наркотиками и их незаконному обороту в Михайловском районе"</t>
  </si>
  <si>
    <t>Муниципальная программа "Противодействие экстремизму и идеологии терроризма в Михайловском районе"</t>
  </si>
  <si>
    <t xml:space="preserve">Муниципальная программа "Обеспечение населения Михайловского района жилищно-коммунальными услугами" </t>
  </si>
  <si>
    <t>Подпрограмма «Развитие системы обращения с отходами производства и потребления на территории Михайловского района» муниципальной программы «Обеспечение населения Михайловского района жилищно-коммунальными услугами»</t>
  </si>
  <si>
    <t>Муниципальная программа "Развитие системы образования в Михайловском районе"</t>
  </si>
  <si>
    <t xml:space="preserve">Подпрограмма "Развитие дошкольного образования в Михайловском районе" муниципальной программы "Развитие системы образования в Михайловском районе" </t>
  </si>
  <si>
    <t>Cофинансирование части расходов местных бюджетов по оплате труда работников муниципальных учреждений</t>
  </si>
  <si>
    <t>Подпрограмма "Развитие общего образования в Михайловском районе" муниципальной программы "Развитие системы образования в Михайловском районе"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</si>
  <si>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</si>
  <si>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Подпрограмма "Развитие дополнительного образования детей и сферы отдыха и оздоровления детей в Михайловском районе" муниципальной программы "Развитие системы образования в Михайловском районе" </t>
  </si>
  <si>
    <t>Муниципальная программа "Развитие туризма в Михайловском районе Алтайского края"</t>
  </si>
  <si>
    <t>Муниципальная программа "Энергосбережение и повышение энергетической эффективности в Михайловском районе"</t>
  </si>
  <si>
    <t>Резервные фонды</t>
  </si>
  <si>
    <t>99.1.00.00000</t>
  </si>
  <si>
    <t>Процентные платежи по долговым обязательствам</t>
  </si>
  <si>
    <t>Расходы на выполнение других обязательств государства</t>
  </si>
  <si>
    <t>99.9.00.00000</t>
  </si>
  <si>
    <t>Приложение №5</t>
  </si>
  <si>
    <t>19.1.00.S3020</t>
  </si>
  <si>
    <t>Расходы на реализацию мероприятий, направленных на обеспечение стабильного водоснабжения населения Алтайского края</t>
  </si>
  <si>
    <t>19.1.00.00000</t>
  </si>
  <si>
    <t>Подпрограмма "Развитие водоснабжения в Михайловском районе" муниципальной программы "Обеспечение населения Михайловского района жилищно-коммунальными услугами"</t>
  </si>
  <si>
    <t>родплата 4558,8</t>
  </si>
  <si>
    <t>род плата 4198,2</t>
  </si>
  <si>
    <t>Расходы на проведение выборов и референдумов</t>
  </si>
  <si>
    <t>Проведение выборов в представительные органы муниципального образования</t>
  </si>
  <si>
    <t>01.3.00.10240</t>
  </si>
  <si>
    <t>01.3.00.00000</t>
  </si>
  <si>
    <t>91.2.00.00000</t>
  </si>
  <si>
    <t>91.2.00.17230</t>
  </si>
  <si>
    <t>Мероприятия в сфере транспорта и дорожного хозяйства</t>
  </si>
  <si>
    <t>Отдельные мероприятия в других видах транспорта</t>
  </si>
  <si>
    <t>19.3.00.18090</t>
  </si>
  <si>
    <t>Сбор и удаление твердых отходов</t>
  </si>
  <si>
    <t>99.3.00.00000</t>
  </si>
  <si>
    <t>Расходы на реализацию мероприятий региональных программ</t>
  </si>
  <si>
    <t xml:space="preserve">к решению Михайловского районного Собрания депутатов </t>
  </si>
  <si>
    <t xml:space="preserve">от "23" декабря 2021 г. №34 </t>
  </si>
  <si>
    <t>«О Бюджете муниципального образования</t>
  </si>
  <si>
    <t>Михайловский район Алтайского края</t>
  </si>
  <si>
    <t>на 2022 год"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</si>
</sst>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\.00\.00;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color rgb="FF000000"/>
      <name val="Calibri"/>
      <family val="2"/>
    </font>
    <font>
      <sz val="11"/>
      <color indexed="55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63"/>
      <name val="Times New Roman"/>
      <family val="1"/>
    </font>
    <font>
      <sz val="10"/>
      <color indexed="63"/>
      <name val="Calibri"/>
      <family val="2"/>
    </font>
    <font>
      <b/>
      <sz val="10"/>
      <color indexed="63"/>
      <name val="Times New Roman"/>
      <family val="1"/>
    </font>
    <font>
      <b/>
      <sz val="10"/>
      <name val="Times New Roman"/>
      <family val="1"/>
    </font>
    <font>
      <sz val="10"/>
      <color indexed="55"/>
      <name val="Calibri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2"/>
      <color indexed="23"/>
      <name val="Times New Roman"/>
      <family val="1"/>
    </font>
    <font>
      <b/>
      <sz val="10"/>
      <color indexed="55"/>
      <name val="Calibri"/>
      <family val="2"/>
    </font>
    <font>
      <sz val="12"/>
      <color indexed="55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0"/>
      <name val="Times New Roman"/>
      <family val="1"/>
    </font>
    <font>
      <b/>
      <sz val="10"/>
      <color rgb="FF00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172" fontId="47" fillId="0" borderId="0" xfId="0" applyNumberFormat="1" applyFont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172" fontId="48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2" fontId="47" fillId="0" borderId="10" xfId="0" applyNumberFormat="1" applyFont="1" applyFill="1" applyBorder="1" applyAlignment="1">
      <alignment horizontal="center" vertical="center"/>
    </xf>
    <xf numFmtId="172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 indent="1"/>
    </xf>
    <xf numFmtId="0" fontId="48" fillId="33" borderId="10" xfId="0" applyFont="1" applyFill="1" applyBorder="1" applyAlignment="1">
      <alignment horizontal="left" vertical="center" wrapText="1" indent="1"/>
    </xf>
    <xf numFmtId="0" fontId="47" fillId="0" borderId="10" xfId="0" applyFont="1" applyBorder="1" applyAlignment="1">
      <alignment horizontal="left" vertical="center" wrapText="1" indent="1"/>
    </xf>
    <xf numFmtId="0" fontId="47" fillId="33" borderId="10" xfId="0" applyFont="1" applyFill="1" applyBorder="1" applyAlignment="1">
      <alignment horizontal="left" vertical="center" wrapText="1" indent="1"/>
    </xf>
    <xf numFmtId="0" fontId="47" fillId="0" borderId="10" xfId="0" applyFont="1" applyFill="1" applyBorder="1" applyAlignment="1">
      <alignment horizontal="left" vertical="center" wrapText="1" indent="1"/>
    </xf>
    <xf numFmtId="0" fontId="47" fillId="0" borderId="10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172" fontId="48" fillId="33" borderId="1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 readingOrder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72" fontId="4" fillId="0" borderId="10" xfId="0" applyNumberFormat="1" applyFont="1" applyBorder="1" applyAlignment="1">
      <alignment horizontal="center" vertical="center"/>
    </xf>
    <xf numFmtId="0" fontId="48" fillId="33" borderId="0" xfId="0" applyFont="1" applyFill="1" applyBorder="1" applyAlignment="1">
      <alignment horizontal="left" vertical="center" wrapText="1" indent="1"/>
    </xf>
    <xf numFmtId="0" fontId="47" fillId="33" borderId="0" xfId="0" applyFont="1" applyFill="1" applyBorder="1" applyAlignment="1">
      <alignment horizontal="center" vertical="center"/>
    </xf>
    <xf numFmtId="172" fontId="48" fillId="33" borderId="0" xfId="0" applyNumberFormat="1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left" vertical="center" wrapText="1" indent="1"/>
      <protection/>
    </xf>
    <xf numFmtId="172" fontId="4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0" xfId="54" applyFont="1" applyFill="1" applyBorder="1" applyAlignment="1">
      <alignment horizontal="left" wrapText="1" indent="1"/>
      <protection/>
    </xf>
    <xf numFmtId="172" fontId="47" fillId="34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6" fillId="33" borderId="10" xfId="54" applyFont="1" applyFill="1" applyBorder="1" applyAlignment="1">
      <alignment horizontal="left" vertical="center" wrapText="1" indent="1"/>
      <protection/>
    </xf>
    <xf numFmtId="172" fontId="7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 vertical="top" wrapText="1" readingOrder="1"/>
    </xf>
    <xf numFmtId="0" fontId="47" fillId="0" borderId="0" xfId="0" applyFont="1" applyAlignment="1">
      <alignment horizontal="left" readingOrder="1"/>
    </xf>
    <xf numFmtId="0" fontId="47" fillId="0" borderId="0" xfId="0" applyFont="1" applyAlignment="1">
      <alignment horizontal="left" wrapText="1"/>
    </xf>
    <xf numFmtId="0" fontId="5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view="pageBreakPreview" zoomScale="130" zoomScaleSheetLayoutView="130" workbookViewId="0" topLeftCell="A1">
      <selection activeCell="B8" sqref="B8"/>
    </sheetView>
  </sheetViews>
  <sheetFormatPr defaultColWidth="9.140625" defaultRowHeight="12.75"/>
  <cols>
    <col min="1" max="1" width="54.421875" style="11" customWidth="1"/>
    <col min="2" max="2" width="14.140625" style="1" customWidth="1"/>
    <col min="3" max="4" width="5.8515625" style="1" customWidth="1"/>
    <col min="5" max="5" width="6.00390625" style="1" customWidth="1"/>
    <col min="6" max="6" width="14.28125" style="2" customWidth="1"/>
  </cols>
  <sheetData>
    <row r="1" spans="1:6" ht="12.75">
      <c r="A1" s="22"/>
      <c r="B1" s="22"/>
      <c r="C1" s="48" t="s">
        <v>227</v>
      </c>
      <c r="D1" s="48"/>
      <c r="E1" s="48"/>
      <c r="F1" s="48"/>
    </row>
    <row r="2" spans="1:6" ht="12.75" customHeight="1">
      <c r="A2" s="22"/>
      <c r="B2" s="22"/>
      <c r="C2" s="47" t="s">
        <v>246</v>
      </c>
      <c r="D2" s="47"/>
      <c r="E2" s="47"/>
      <c r="F2" s="47"/>
    </row>
    <row r="3" spans="1:6" ht="12.75">
      <c r="A3" s="22"/>
      <c r="B3" s="22"/>
      <c r="C3" s="47"/>
      <c r="D3" s="47"/>
      <c r="E3" s="47"/>
      <c r="F3" s="47"/>
    </row>
    <row r="4" spans="1:6" ht="12.75">
      <c r="A4" s="22"/>
      <c r="B4" s="22"/>
      <c r="C4" s="48" t="s">
        <v>247</v>
      </c>
      <c r="D4" s="48"/>
      <c r="E4" s="48"/>
      <c r="F4" s="48"/>
    </row>
    <row r="5" spans="1:6" ht="12.75" customHeight="1">
      <c r="A5" s="22"/>
      <c r="B5" s="22"/>
      <c r="C5" s="49" t="s">
        <v>248</v>
      </c>
      <c r="D5" s="49"/>
      <c r="E5" s="49"/>
      <c r="F5" s="49"/>
    </row>
    <row r="6" spans="3:6" s="22" customFormat="1" ht="12.75" customHeight="1">
      <c r="C6" s="49" t="s">
        <v>249</v>
      </c>
      <c r="D6" s="49"/>
      <c r="E6" s="49"/>
      <c r="F6" s="49"/>
    </row>
    <row r="7" spans="1:6" ht="12.75" customHeight="1">
      <c r="A7" s="22"/>
      <c r="B7" s="22"/>
      <c r="C7" s="49" t="s">
        <v>250</v>
      </c>
      <c r="D7" s="49"/>
      <c r="E7" s="49"/>
      <c r="F7" s="49"/>
    </row>
    <row r="8" spans="3:6" s="22" customFormat="1" ht="12.75" customHeight="1">
      <c r="C8" s="46"/>
      <c r="D8" s="46"/>
      <c r="E8" s="46"/>
      <c r="F8" s="46"/>
    </row>
    <row r="9" spans="1:6" ht="78" customHeight="1">
      <c r="A9" s="50" t="s">
        <v>91</v>
      </c>
      <c r="B9" s="50"/>
      <c r="C9" s="50"/>
      <c r="D9" s="50"/>
      <c r="E9" s="50"/>
      <c r="F9" s="50"/>
    </row>
    <row r="10" spans="1:6" ht="25.5">
      <c r="A10" s="5" t="s">
        <v>0</v>
      </c>
      <c r="B10" s="16" t="s">
        <v>3</v>
      </c>
      <c r="C10" s="16" t="s">
        <v>1</v>
      </c>
      <c r="D10" s="16" t="s">
        <v>2</v>
      </c>
      <c r="E10" s="16" t="s">
        <v>4</v>
      </c>
      <c r="F10" s="17" t="s">
        <v>58</v>
      </c>
    </row>
    <row r="11" spans="1:6" s="22" customFormat="1" ht="12.75">
      <c r="A11" s="5"/>
      <c r="B11" s="16"/>
      <c r="C11" s="16"/>
      <c r="D11" s="16"/>
      <c r="E11" s="16"/>
      <c r="F11" s="17"/>
    </row>
    <row r="12" spans="1:6" ht="25.5">
      <c r="A12" s="12" t="s">
        <v>177</v>
      </c>
      <c r="B12" s="3" t="s">
        <v>92</v>
      </c>
      <c r="C12" s="19"/>
      <c r="D12" s="19"/>
      <c r="E12" s="19"/>
      <c r="F12" s="20">
        <f>SUM(F13,F34,F37)</f>
        <v>38540.700000000004</v>
      </c>
    </row>
    <row r="13" spans="1:6" ht="25.5">
      <c r="A13" s="12" t="s">
        <v>111</v>
      </c>
      <c r="B13" s="3" t="s">
        <v>93</v>
      </c>
      <c r="C13" s="19"/>
      <c r="D13" s="19"/>
      <c r="E13" s="19"/>
      <c r="F13" s="20">
        <f>SUM(F14,F30,F32)</f>
        <v>35234.3</v>
      </c>
    </row>
    <row r="14" spans="1:6" ht="12.75">
      <c r="A14" s="12" t="s">
        <v>5</v>
      </c>
      <c r="B14" s="3" t="s">
        <v>6</v>
      </c>
      <c r="C14" s="3"/>
      <c r="D14" s="3"/>
      <c r="E14" s="3"/>
      <c r="F14" s="4">
        <f>SUM(F15,F18,F22,F26)</f>
        <v>33161.5</v>
      </c>
    </row>
    <row r="15" spans="1:6" ht="12.75">
      <c r="A15" s="12" t="s">
        <v>5</v>
      </c>
      <c r="B15" s="3" t="s">
        <v>6</v>
      </c>
      <c r="C15" s="3"/>
      <c r="D15" s="3"/>
      <c r="E15" s="3"/>
      <c r="F15" s="4">
        <f>SUM(F16:F17)</f>
        <v>410.9</v>
      </c>
    </row>
    <row r="16" spans="1:6" ht="51">
      <c r="A16" s="13" t="s">
        <v>60</v>
      </c>
      <c r="B16" s="5" t="s">
        <v>6</v>
      </c>
      <c r="C16" s="5">
        <v>1</v>
      </c>
      <c r="D16" s="5">
        <v>3</v>
      </c>
      <c r="E16" s="5">
        <v>100</v>
      </c>
      <c r="F16" s="18">
        <v>391.9</v>
      </c>
    </row>
    <row r="17" spans="1:6" ht="25.5">
      <c r="A17" s="13" t="s">
        <v>7</v>
      </c>
      <c r="B17" s="5" t="s">
        <v>6</v>
      </c>
      <c r="C17" s="5">
        <v>1</v>
      </c>
      <c r="D17" s="5">
        <v>3</v>
      </c>
      <c r="E17" s="5">
        <v>200</v>
      </c>
      <c r="F17" s="18">
        <v>19</v>
      </c>
    </row>
    <row r="18" spans="1:6" ht="12.75">
      <c r="A18" s="12" t="s">
        <v>5</v>
      </c>
      <c r="B18" s="3" t="s">
        <v>6</v>
      </c>
      <c r="C18" s="3"/>
      <c r="D18" s="3"/>
      <c r="E18" s="3"/>
      <c r="F18" s="45">
        <f>SUM(F19:F21)</f>
        <v>22951.2</v>
      </c>
    </row>
    <row r="19" spans="1:6" ht="51">
      <c r="A19" s="13" t="s">
        <v>60</v>
      </c>
      <c r="B19" s="5" t="s">
        <v>6</v>
      </c>
      <c r="C19" s="5">
        <v>1</v>
      </c>
      <c r="D19" s="5">
        <v>4</v>
      </c>
      <c r="E19" s="5">
        <v>100</v>
      </c>
      <c r="F19" s="18">
        <v>20269.4</v>
      </c>
    </row>
    <row r="20" spans="1:7" ht="25.5">
      <c r="A20" s="13" t="s">
        <v>7</v>
      </c>
      <c r="B20" s="5" t="s">
        <v>6</v>
      </c>
      <c r="C20" s="5">
        <v>1</v>
      </c>
      <c r="D20" s="5">
        <v>4</v>
      </c>
      <c r="E20" s="5">
        <v>200</v>
      </c>
      <c r="F20" s="18">
        <v>2510</v>
      </c>
      <c r="G20" s="43">
        <v>0.7</v>
      </c>
    </row>
    <row r="21" spans="1:6" ht="12.75">
      <c r="A21" s="13" t="s">
        <v>127</v>
      </c>
      <c r="B21" s="5" t="s">
        <v>6</v>
      </c>
      <c r="C21" s="5">
        <v>1</v>
      </c>
      <c r="D21" s="5">
        <v>4</v>
      </c>
      <c r="E21" s="5">
        <v>800</v>
      </c>
      <c r="F21" s="18">
        <v>171.8</v>
      </c>
    </row>
    <row r="22" spans="1:6" ht="12.75">
      <c r="A22" s="12" t="s">
        <v>5</v>
      </c>
      <c r="B22" s="3" t="s">
        <v>6</v>
      </c>
      <c r="C22" s="3"/>
      <c r="D22" s="3"/>
      <c r="E22" s="3"/>
      <c r="F22" s="45">
        <f>SUM(F23:F25)</f>
        <v>5565.2</v>
      </c>
    </row>
    <row r="23" spans="1:6" ht="51">
      <c r="A23" s="13" t="s">
        <v>56</v>
      </c>
      <c r="B23" s="5" t="s">
        <v>6</v>
      </c>
      <c r="C23" s="5">
        <v>1</v>
      </c>
      <c r="D23" s="5">
        <v>6</v>
      </c>
      <c r="E23" s="5">
        <v>100</v>
      </c>
      <c r="F23" s="18">
        <v>5375.4</v>
      </c>
    </row>
    <row r="24" spans="1:6" ht="25.5">
      <c r="A24" s="13" t="s">
        <v>7</v>
      </c>
      <c r="B24" s="5" t="s">
        <v>6</v>
      </c>
      <c r="C24" s="5">
        <v>1</v>
      </c>
      <c r="D24" s="5">
        <v>6</v>
      </c>
      <c r="E24" s="5">
        <v>200</v>
      </c>
      <c r="F24" s="18">
        <v>186.2</v>
      </c>
    </row>
    <row r="25" spans="1:6" ht="12.75">
      <c r="A25" s="13" t="s">
        <v>127</v>
      </c>
      <c r="B25" s="5" t="s">
        <v>6</v>
      </c>
      <c r="C25" s="5">
        <v>1</v>
      </c>
      <c r="D25" s="5">
        <v>6</v>
      </c>
      <c r="E25" s="5">
        <v>800</v>
      </c>
      <c r="F25" s="18">
        <v>3.6</v>
      </c>
    </row>
    <row r="26" spans="1:6" ht="12.75">
      <c r="A26" s="12" t="s">
        <v>5</v>
      </c>
      <c r="B26" s="3" t="s">
        <v>6</v>
      </c>
      <c r="C26" s="3"/>
      <c r="D26" s="3"/>
      <c r="E26" s="3"/>
      <c r="F26" s="45">
        <f>SUM(F27:F29)</f>
        <v>4234.2</v>
      </c>
    </row>
    <row r="27" spans="1:6" ht="51">
      <c r="A27" s="13" t="s">
        <v>74</v>
      </c>
      <c r="B27" s="5" t="s">
        <v>6</v>
      </c>
      <c r="C27" s="5">
        <v>7</v>
      </c>
      <c r="D27" s="5">
        <v>9</v>
      </c>
      <c r="E27" s="5">
        <v>100</v>
      </c>
      <c r="F27" s="18">
        <v>3069.7</v>
      </c>
    </row>
    <row r="28" spans="1:6" ht="25.5">
      <c r="A28" s="13" t="s">
        <v>7</v>
      </c>
      <c r="B28" s="5" t="s">
        <v>6</v>
      </c>
      <c r="C28" s="5">
        <v>7</v>
      </c>
      <c r="D28" s="5">
        <v>9</v>
      </c>
      <c r="E28" s="5">
        <v>200</v>
      </c>
      <c r="F28" s="18">
        <v>1160</v>
      </c>
    </row>
    <row r="29" spans="1:6" s="22" customFormat="1" ht="12.75">
      <c r="A29" s="13" t="s">
        <v>127</v>
      </c>
      <c r="B29" s="5" t="s">
        <v>6</v>
      </c>
      <c r="C29" s="5">
        <v>7</v>
      </c>
      <c r="D29" s="5">
        <v>9</v>
      </c>
      <c r="E29" s="5">
        <v>800</v>
      </c>
      <c r="F29" s="18">
        <v>4.5</v>
      </c>
    </row>
    <row r="30" spans="1:6" ht="12.75">
      <c r="A30" s="34" t="s">
        <v>118</v>
      </c>
      <c r="B30" s="3" t="s">
        <v>114</v>
      </c>
      <c r="C30" s="3"/>
      <c r="D30" s="3"/>
      <c r="E30" s="10"/>
      <c r="F30" s="45">
        <f>SUM(F31:F31)</f>
        <v>1572.8</v>
      </c>
    </row>
    <row r="31" spans="1:6" ht="51">
      <c r="A31" s="30" t="s">
        <v>124</v>
      </c>
      <c r="B31" s="5" t="s">
        <v>114</v>
      </c>
      <c r="C31" s="5">
        <v>1</v>
      </c>
      <c r="D31" s="5">
        <v>2</v>
      </c>
      <c r="E31" s="5">
        <v>100</v>
      </c>
      <c r="F31" s="36">
        <v>1572.8</v>
      </c>
    </row>
    <row r="32" spans="1:6" s="22" customFormat="1" ht="25.5">
      <c r="A32" s="34" t="s">
        <v>162</v>
      </c>
      <c r="B32" s="3" t="s">
        <v>161</v>
      </c>
      <c r="C32" s="3"/>
      <c r="D32" s="3"/>
      <c r="E32" s="10"/>
      <c r="F32" s="45">
        <f>SUM(F33:F33)</f>
        <v>500</v>
      </c>
    </row>
    <row r="33" spans="1:6" s="22" customFormat="1" ht="51">
      <c r="A33" s="30" t="s">
        <v>124</v>
      </c>
      <c r="B33" s="5" t="s">
        <v>161</v>
      </c>
      <c r="C33" s="5">
        <v>1</v>
      </c>
      <c r="D33" s="5">
        <v>6</v>
      </c>
      <c r="E33" s="5">
        <v>100</v>
      </c>
      <c r="F33" s="36">
        <v>500</v>
      </c>
    </row>
    <row r="34" spans="1:6" s="22" customFormat="1" ht="12.75">
      <c r="A34" s="44" t="s">
        <v>234</v>
      </c>
      <c r="B34" s="3" t="s">
        <v>237</v>
      </c>
      <c r="C34" s="10"/>
      <c r="D34" s="10"/>
      <c r="E34" s="10"/>
      <c r="F34" s="45">
        <f>F35</f>
        <v>1000</v>
      </c>
    </row>
    <row r="35" spans="1:6" s="22" customFormat="1" ht="26.25" customHeight="1">
      <c r="A35" s="44" t="s">
        <v>235</v>
      </c>
      <c r="B35" s="3" t="s">
        <v>236</v>
      </c>
      <c r="C35" s="3"/>
      <c r="D35" s="3"/>
      <c r="E35" s="3"/>
      <c r="F35" s="45">
        <f>F36</f>
        <v>1000</v>
      </c>
    </row>
    <row r="36" spans="1:6" s="22" customFormat="1" ht="25.5">
      <c r="A36" s="13" t="s">
        <v>7</v>
      </c>
      <c r="B36" s="5" t="s">
        <v>236</v>
      </c>
      <c r="C36" s="5">
        <v>1</v>
      </c>
      <c r="D36" s="5">
        <v>7</v>
      </c>
      <c r="E36" s="5">
        <v>200</v>
      </c>
      <c r="F36" s="36">
        <v>1000</v>
      </c>
    </row>
    <row r="37" spans="1:6" ht="12.75">
      <c r="A37" s="12" t="s">
        <v>94</v>
      </c>
      <c r="B37" s="3" t="s">
        <v>95</v>
      </c>
      <c r="C37" s="3"/>
      <c r="D37" s="3"/>
      <c r="E37" s="3"/>
      <c r="F37" s="45">
        <f>SUM(F38,F40,F42,F44,F46)</f>
        <v>2306.4</v>
      </c>
    </row>
    <row r="38" spans="1:6" ht="25.5">
      <c r="A38" s="12" t="s">
        <v>16</v>
      </c>
      <c r="B38" s="3" t="s">
        <v>17</v>
      </c>
      <c r="C38" s="3"/>
      <c r="D38" s="3"/>
      <c r="E38" s="3"/>
      <c r="F38" s="45">
        <f>SUM(F39)</f>
        <v>942.8</v>
      </c>
    </row>
    <row r="39" spans="1:6" ht="12.75">
      <c r="A39" s="13" t="s">
        <v>13</v>
      </c>
      <c r="B39" s="5" t="s">
        <v>17</v>
      </c>
      <c r="C39" s="5">
        <v>2</v>
      </c>
      <c r="D39" s="5">
        <v>3</v>
      </c>
      <c r="E39" s="5">
        <v>530</v>
      </c>
      <c r="F39" s="18">
        <v>942.8</v>
      </c>
    </row>
    <row r="40" spans="1:6" ht="38.25">
      <c r="A40" s="12" t="s">
        <v>115</v>
      </c>
      <c r="B40" s="3" t="s">
        <v>116</v>
      </c>
      <c r="C40" s="3"/>
      <c r="D40" s="3"/>
      <c r="E40" s="3"/>
      <c r="F40" s="45">
        <f>SUM(F41)</f>
        <v>59.6</v>
      </c>
    </row>
    <row r="41" spans="1:6" ht="25.5">
      <c r="A41" s="13" t="s">
        <v>7</v>
      </c>
      <c r="B41" s="5" t="s">
        <v>116</v>
      </c>
      <c r="C41" s="5">
        <v>1</v>
      </c>
      <c r="D41" s="5">
        <v>5</v>
      </c>
      <c r="E41" s="5">
        <v>200</v>
      </c>
      <c r="F41" s="36">
        <v>59.6</v>
      </c>
    </row>
    <row r="42" spans="1:6" ht="12.75">
      <c r="A42" s="12" t="s">
        <v>11</v>
      </c>
      <c r="B42" s="3" t="s">
        <v>12</v>
      </c>
      <c r="C42" s="3"/>
      <c r="D42" s="3"/>
      <c r="E42" s="3"/>
      <c r="F42" s="45">
        <f>SUM(F43:F43)</f>
        <v>288</v>
      </c>
    </row>
    <row r="43" spans="1:6" ht="49.5" customHeight="1">
      <c r="A43" s="30" t="s">
        <v>124</v>
      </c>
      <c r="B43" s="5" t="s">
        <v>12</v>
      </c>
      <c r="C43" s="5">
        <v>1</v>
      </c>
      <c r="D43" s="5">
        <v>13</v>
      </c>
      <c r="E43" s="5">
        <v>100</v>
      </c>
      <c r="F43" s="18">
        <v>288</v>
      </c>
    </row>
    <row r="44" spans="1:6" ht="65.25" customHeight="1">
      <c r="A44" s="12" t="s">
        <v>128</v>
      </c>
      <c r="B44" s="3" t="s">
        <v>28</v>
      </c>
      <c r="C44" s="3"/>
      <c r="D44" s="3"/>
      <c r="E44" s="3"/>
      <c r="F44" s="45">
        <f>SUM(F45:F45)</f>
        <v>1012</v>
      </c>
    </row>
    <row r="45" spans="1:6" ht="51">
      <c r="A45" s="13" t="s">
        <v>74</v>
      </c>
      <c r="B45" s="5" t="s">
        <v>28</v>
      </c>
      <c r="C45" s="5">
        <v>7</v>
      </c>
      <c r="D45" s="5">
        <v>9</v>
      </c>
      <c r="E45" s="5">
        <v>100</v>
      </c>
      <c r="F45" s="18">
        <v>1012</v>
      </c>
    </row>
    <row r="46" spans="1:6" ht="51">
      <c r="A46" s="12" t="s">
        <v>203</v>
      </c>
      <c r="B46" s="3" t="s">
        <v>37</v>
      </c>
      <c r="C46" s="3"/>
      <c r="D46" s="3"/>
      <c r="E46" s="3"/>
      <c r="F46" s="45">
        <f>SUM(F47)</f>
        <v>4</v>
      </c>
    </row>
    <row r="47" spans="1:6" ht="25.5">
      <c r="A47" s="15" t="s">
        <v>7</v>
      </c>
      <c r="B47" s="7" t="s">
        <v>37</v>
      </c>
      <c r="C47" s="7">
        <v>10</v>
      </c>
      <c r="D47" s="7">
        <v>6</v>
      </c>
      <c r="E47" s="7">
        <v>200</v>
      </c>
      <c r="F47" s="36">
        <v>4</v>
      </c>
    </row>
    <row r="48" spans="1:6" ht="25.5">
      <c r="A48" s="12" t="s">
        <v>97</v>
      </c>
      <c r="B48" s="3" t="s">
        <v>98</v>
      </c>
      <c r="C48" s="10"/>
      <c r="D48" s="10"/>
      <c r="E48" s="10"/>
      <c r="F48" s="45">
        <f>SUM(F49,F64,F69)</f>
        <v>44206.4</v>
      </c>
    </row>
    <row r="49" spans="1:6" ht="25.5">
      <c r="A49" s="12" t="s">
        <v>99</v>
      </c>
      <c r="B49" s="3" t="s">
        <v>96</v>
      </c>
      <c r="C49" s="10"/>
      <c r="D49" s="10"/>
      <c r="E49" s="10"/>
      <c r="F49" s="45">
        <f>SUM(F50,F54,F59)</f>
        <v>24266.8</v>
      </c>
    </row>
    <row r="50" spans="1:6" ht="25.5">
      <c r="A50" s="12" t="s">
        <v>67</v>
      </c>
      <c r="B50" s="3" t="s">
        <v>25</v>
      </c>
      <c r="C50" s="3"/>
      <c r="D50" s="3"/>
      <c r="E50" s="3"/>
      <c r="F50" s="45">
        <f>F51+F52+F53</f>
        <v>9182.6</v>
      </c>
    </row>
    <row r="51" spans="1:7" ht="25.5">
      <c r="A51" s="13" t="s">
        <v>7</v>
      </c>
      <c r="B51" s="5" t="s">
        <v>25</v>
      </c>
      <c r="C51" s="5">
        <v>7</v>
      </c>
      <c r="D51" s="5">
        <v>1</v>
      </c>
      <c r="E51" s="5">
        <v>200</v>
      </c>
      <c r="F51" s="36">
        <v>6482.2</v>
      </c>
      <c r="G51" t="s">
        <v>232</v>
      </c>
    </row>
    <row r="52" spans="1:6" s="22" customFormat="1" ht="12.75">
      <c r="A52" s="13" t="s">
        <v>163</v>
      </c>
      <c r="B52" s="5" t="s">
        <v>25</v>
      </c>
      <c r="C52" s="5">
        <v>7</v>
      </c>
      <c r="D52" s="5">
        <v>1</v>
      </c>
      <c r="E52" s="5">
        <v>610</v>
      </c>
      <c r="F52" s="36">
        <v>2127.9</v>
      </c>
    </row>
    <row r="53" spans="1:6" s="22" customFormat="1" ht="12.75">
      <c r="A53" s="13" t="s">
        <v>127</v>
      </c>
      <c r="B53" s="5" t="s">
        <v>25</v>
      </c>
      <c r="C53" s="5">
        <v>7</v>
      </c>
      <c r="D53" s="5">
        <v>1</v>
      </c>
      <c r="E53" s="5">
        <v>800</v>
      </c>
      <c r="F53" s="18">
        <v>572.5</v>
      </c>
    </row>
    <row r="54" spans="1:6" ht="25.5">
      <c r="A54" s="12" t="s">
        <v>129</v>
      </c>
      <c r="B54" s="3" t="s">
        <v>26</v>
      </c>
      <c r="C54" s="3"/>
      <c r="D54" s="3"/>
      <c r="E54" s="3"/>
      <c r="F54" s="45">
        <f>F55+F56+F57+F58</f>
        <v>13748.699999999999</v>
      </c>
    </row>
    <row r="55" spans="1:6" s="22" customFormat="1" ht="51">
      <c r="A55" s="15" t="s">
        <v>56</v>
      </c>
      <c r="B55" s="7" t="s">
        <v>26</v>
      </c>
      <c r="C55" s="7">
        <v>7</v>
      </c>
      <c r="D55" s="7">
        <v>2</v>
      </c>
      <c r="E55" s="7">
        <v>100</v>
      </c>
      <c r="F55" s="36">
        <v>100</v>
      </c>
    </row>
    <row r="56" spans="1:7" ht="25.5">
      <c r="A56" s="15" t="s">
        <v>7</v>
      </c>
      <c r="B56" s="7" t="s">
        <v>26</v>
      </c>
      <c r="C56" s="7">
        <v>7</v>
      </c>
      <c r="D56" s="7">
        <v>2</v>
      </c>
      <c r="E56" s="7">
        <v>200</v>
      </c>
      <c r="F56" s="36">
        <v>10862.9</v>
      </c>
      <c r="G56" t="s">
        <v>233</v>
      </c>
    </row>
    <row r="57" spans="1:6" ht="12.75">
      <c r="A57" s="13" t="s">
        <v>163</v>
      </c>
      <c r="B57" s="7" t="s">
        <v>26</v>
      </c>
      <c r="C57" s="7">
        <v>7</v>
      </c>
      <c r="D57" s="7">
        <v>2</v>
      </c>
      <c r="E57" s="7">
        <v>610</v>
      </c>
      <c r="F57" s="36">
        <v>1818.4</v>
      </c>
    </row>
    <row r="58" spans="1:6" ht="12.75">
      <c r="A58" s="13" t="s">
        <v>127</v>
      </c>
      <c r="B58" s="7" t="s">
        <v>26</v>
      </c>
      <c r="C58" s="7">
        <v>7</v>
      </c>
      <c r="D58" s="7">
        <v>2</v>
      </c>
      <c r="E58" s="7">
        <v>800</v>
      </c>
      <c r="F58" s="36">
        <v>967.4</v>
      </c>
    </row>
    <row r="59" spans="1:6" ht="25.5">
      <c r="A59" s="12" t="s">
        <v>130</v>
      </c>
      <c r="B59" s="3" t="s">
        <v>27</v>
      </c>
      <c r="C59" s="3"/>
      <c r="D59" s="3"/>
      <c r="E59" s="3"/>
      <c r="F59" s="45">
        <f>F60+F61+F62+F63</f>
        <v>1335.5</v>
      </c>
    </row>
    <row r="60" spans="1:6" s="22" customFormat="1" ht="51">
      <c r="A60" s="15" t="s">
        <v>56</v>
      </c>
      <c r="B60" s="5" t="s">
        <v>27</v>
      </c>
      <c r="C60" s="5">
        <v>7</v>
      </c>
      <c r="D60" s="5">
        <v>3</v>
      </c>
      <c r="E60" s="5">
        <v>100</v>
      </c>
      <c r="F60" s="36">
        <v>300</v>
      </c>
    </row>
    <row r="61" spans="1:7" s="22" customFormat="1" ht="25.5">
      <c r="A61" s="13" t="s">
        <v>7</v>
      </c>
      <c r="B61" s="5" t="s">
        <v>27</v>
      </c>
      <c r="C61" s="5">
        <v>7</v>
      </c>
      <c r="D61" s="5">
        <v>3</v>
      </c>
      <c r="E61" s="5">
        <v>200</v>
      </c>
      <c r="F61" s="36">
        <v>931.8</v>
      </c>
      <c r="G61" s="22" t="s">
        <v>180</v>
      </c>
    </row>
    <row r="62" spans="1:6" s="22" customFormat="1" ht="12.75">
      <c r="A62" s="13" t="s">
        <v>163</v>
      </c>
      <c r="B62" s="5" t="s">
        <v>27</v>
      </c>
      <c r="C62" s="5">
        <v>7</v>
      </c>
      <c r="D62" s="5">
        <v>3</v>
      </c>
      <c r="E62" s="5">
        <v>610</v>
      </c>
      <c r="F62" s="36">
        <v>60</v>
      </c>
    </row>
    <row r="63" spans="1:6" ht="12.75">
      <c r="A63" s="13" t="s">
        <v>127</v>
      </c>
      <c r="B63" s="5" t="s">
        <v>27</v>
      </c>
      <c r="C63" s="5">
        <v>7</v>
      </c>
      <c r="D63" s="5">
        <v>3</v>
      </c>
      <c r="E63" s="5">
        <v>800</v>
      </c>
      <c r="F63" s="36">
        <v>43.7</v>
      </c>
    </row>
    <row r="64" spans="1:6" ht="25.5">
      <c r="A64" s="12" t="s">
        <v>112</v>
      </c>
      <c r="B64" s="3" t="s">
        <v>100</v>
      </c>
      <c r="C64" s="3"/>
      <c r="D64" s="3"/>
      <c r="E64" s="3"/>
      <c r="F64" s="45">
        <f>SUM(F65,F67)</f>
        <v>10805.2</v>
      </c>
    </row>
    <row r="65" spans="1:6" ht="12.75">
      <c r="A65" s="12" t="s">
        <v>29</v>
      </c>
      <c r="B65" s="3" t="s">
        <v>30</v>
      </c>
      <c r="C65" s="3"/>
      <c r="D65" s="3"/>
      <c r="E65" s="3"/>
      <c r="F65" s="45">
        <f>SUM(F66)</f>
        <v>8782.1</v>
      </c>
    </row>
    <row r="66" spans="1:6" ht="12.75">
      <c r="A66" s="13" t="s">
        <v>163</v>
      </c>
      <c r="B66" s="5" t="s">
        <v>30</v>
      </c>
      <c r="C66" s="5">
        <v>8</v>
      </c>
      <c r="D66" s="5">
        <v>1</v>
      </c>
      <c r="E66" s="5">
        <v>610</v>
      </c>
      <c r="F66" s="18">
        <v>8782.1</v>
      </c>
    </row>
    <row r="67" spans="1:6" ht="12.75">
      <c r="A67" s="12" t="s">
        <v>31</v>
      </c>
      <c r="B67" s="3" t="s">
        <v>32</v>
      </c>
      <c r="C67" s="3"/>
      <c r="D67" s="3"/>
      <c r="E67" s="3"/>
      <c r="F67" s="45">
        <f>SUM(F68)</f>
        <v>2023.1</v>
      </c>
    </row>
    <row r="68" spans="1:6" ht="12.75">
      <c r="A68" s="13" t="s">
        <v>163</v>
      </c>
      <c r="B68" s="5" t="s">
        <v>32</v>
      </c>
      <c r="C68" s="5">
        <v>8</v>
      </c>
      <c r="D68" s="5">
        <v>1</v>
      </c>
      <c r="E68" s="5">
        <v>610</v>
      </c>
      <c r="F68" s="18">
        <v>2023.1</v>
      </c>
    </row>
    <row r="69" spans="1:6" ht="25.5">
      <c r="A69" s="12" t="s">
        <v>102</v>
      </c>
      <c r="B69" s="3" t="s">
        <v>101</v>
      </c>
      <c r="C69" s="3"/>
      <c r="D69" s="3"/>
      <c r="E69" s="3"/>
      <c r="F69" s="45">
        <f>SUM(F70,F73,F76)</f>
        <v>9134.4</v>
      </c>
    </row>
    <row r="70" spans="1:6" ht="51">
      <c r="A70" s="12" t="s">
        <v>14</v>
      </c>
      <c r="B70" s="3" t="s">
        <v>15</v>
      </c>
      <c r="C70" s="3"/>
      <c r="D70" s="3"/>
      <c r="E70" s="3"/>
      <c r="F70" s="45">
        <f>SUM(F71:F72)</f>
        <v>3944.8</v>
      </c>
    </row>
    <row r="71" spans="1:6" ht="51">
      <c r="A71" s="13" t="s">
        <v>56</v>
      </c>
      <c r="B71" s="5" t="s">
        <v>15</v>
      </c>
      <c r="C71" s="5">
        <v>1</v>
      </c>
      <c r="D71" s="5">
        <v>13</v>
      </c>
      <c r="E71" s="5">
        <v>100</v>
      </c>
      <c r="F71" s="18">
        <v>3784.8</v>
      </c>
    </row>
    <row r="72" spans="1:6" ht="25.5">
      <c r="A72" s="13" t="s">
        <v>7</v>
      </c>
      <c r="B72" s="5" t="s">
        <v>15</v>
      </c>
      <c r="C72" s="5">
        <v>1</v>
      </c>
      <c r="D72" s="5">
        <v>13</v>
      </c>
      <c r="E72" s="5">
        <v>200</v>
      </c>
      <c r="F72" s="18">
        <v>160</v>
      </c>
    </row>
    <row r="73" spans="1:6" ht="51">
      <c r="A73" s="12" t="s">
        <v>14</v>
      </c>
      <c r="B73" s="3" t="s">
        <v>15</v>
      </c>
      <c r="C73" s="3"/>
      <c r="D73" s="3"/>
      <c r="E73" s="3"/>
      <c r="F73" s="45">
        <f>SUM(F74:F75)</f>
        <v>3757.8</v>
      </c>
    </row>
    <row r="74" spans="1:6" ht="51">
      <c r="A74" s="13" t="s">
        <v>56</v>
      </c>
      <c r="B74" s="5" t="s">
        <v>15</v>
      </c>
      <c r="C74" s="5">
        <v>7</v>
      </c>
      <c r="D74" s="5">
        <v>9</v>
      </c>
      <c r="E74" s="5">
        <v>100</v>
      </c>
      <c r="F74" s="36">
        <v>3585.3</v>
      </c>
    </row>
    <row r="75" spans="1:6" ht="25.5">
      <c r="A75" s="13" t="s">
        <v>7</v>
      </c>
      <c r="B75" s="5" t="s">
        <v>15</v>
      </c>
      <c r="C75" s="5">
        <v>7</v>
      </c>
      <c r="D75" s="5">
        <v>9</v>
      </c>
      <c r="E75" s="5">
        <v>200</v>
      </c>
      <c r="F75" s="18">
        <v>172.5</v>
      </c>
    </row>
    <row r="76" spans="1:6" ht="25.5">
      <c r="A76" s="12" t="s">
        <v>18</v>
      </c>
      <c r="B76" s="3" t="s">
        <v>19</v>
      </c>
      <c r="C76" s="3"/>
      <c r="D76" s="3"/>
      <c r="E76" s="3"/>
      <c r="F76" s="45">
        <f>SUM(F77:F78)</f>
        <v>1431.8</v>
      </c>
    </row>
    <row r="77" spans="1:7" ht="51">
      <c r="A77" s="13" t="s">
        <v>60</v>
      </c>
      <c r="B77" s="5" t="s">
        <v>19</v>
      </c>
      <c r="C77" s="5">
        <v>3</v>
      </c>
      <c r="D77" s="5">
        <v>9</v>
      </c>
      <c r="E77" s="5">
        <v>100</v>
      </c>
      <c r="F77" s="18">
        <v>1403.8</v>
      </c>
      <c r="G77" t="s">
        <v>181</v>
      </c>
    </row>
    <row r="78" spans="1:6" ht="25.5">
      <c r="A78" s="13" t="s">
        <v>7</v>
      </c>
      <c r="B78" s="5" t="s">
        <v>19</v>
      </c>
      <c r="C78" s="5">
        <v>3</v>
      </c>
      <c r="D78" s="5">
        <v>9</v>
      </c>
      <c r="E78" s="5">
        <v>200</v>
      </c>
      <c r="F78" s="18">
        <v>28</v>
      </c>
    </row>
    <row r="79" spans="1:6" ht="25.5">
      <c r="A79" s="12" t="s">
        <v>204</v>
      </c>
      <c r="B79" s="3" t="s">
        <v>78</v>
      </c>
      <c r="C79" s="3"/>
      <c r="D79" s="3"/>
      <c r="E79" s="3"/>
      <c r="F79" s="45">
        <f>F80</f>
        <v>300</v>
      </c>
    </row>
    <row r="80" spans="1:6" s="22" customFormat="1" ht="25.5">
      <c r="A80" s="12" t="s">
        <v>82</v>
      </c>
      <c r="B80" s="3" t="s">
        <v>79</v>
      </c>
      <c r="C80" s="3"/>
      <c r="D80" s="3"/>
      <c r="E80" s="3"/>
      <c r="F80" s="45">
        <f>F81+F82</f>
        <v>300</v>
      </c>
    </row>
    <row r="81" spans="1:6" ht="51">
      <c r="A81" s="13" t="s">
        <v>60</v>
      </c>
      <c r="B81" s="7" t="s">
        <v>79</v>
      </c>
      <c r="C81" s="7">
        <v>11</v>
      </c>
      <c r="D81" s="7">
        <v>2</v>
      </c>
      <c r="E81" s="7">
        <v>100</v>
      </c>
      <c r="F81" s="36">
        <v>120</v>
      </c>
    </row>
    <row r="82" spans="1:6" ht="25.5">
      <c r="A82" s="15" t="s">
        <v>7</v>
      </c>
      <c r="B82" s="7" t="s">
        <v>79</v>
      </c>
      <c r="C82" s="7">
        <v>11</v>
      </c>
      <c r="D82" s="7">
        <v>2</v>
      </c>
      <c r="E82" s="7">
        <v>200</v>
      </c>
      <c r="F82" s="36">
        <v>180</v>
      </c>
    </row>
    <row r="83" spans="1:6" ht="25.5">
      <c r="A83" s="12" t="s">
        <v>205</v>
      </c>
      <c r="B83" s="3" t="s">
        <v>77</v>
      </c>
      <c r="C83" s="3"/>
      <c r="D83" s="3"/>
      <c r="E83" s="3"/>
      <c r="F83" s="45">
        <f>F84</f>
        <v>10</v>
      </c>
    </row>
    <row r="84" spans="1:6" s="22" customFormat="1" ht="25.5">
      <c r="A84" s="12" t="s">
        <v>82</v>
      </c>
      <c r="B84" s="3" t="s">
        <v>113</v>
      </c>
      <c r="C84" s="3"/>
      <c r="D84" s="3"/>
      <c r="E84" s="3"/>
      <c r="F84" s="45">
        <f>F85</f>
        <v>10</v>
      </c>
    </row>
    <row r="85" spans="1:6" ht="25.5">
      <c r="A85" s="15" t="s">
        <v>7</v>
      </c>
      <c r="B85" s="5" t="s">
        <v>113</v>
      </c>
      <c r="C85" s="5">
        <v>4</v>
      </c>
      <c r="D85" s="5">
        <v>12</v>
      </c>
      <c r="E85" s="5">
        <v>200</v>
      </c>
      <c r="F85" s="36">
        <v>10</v>
      </c>
    </row>
    <row r="86" spans="1:6" ht="25.5">
      <c r="A86" s="12" t="s">
        <v>206</v>
      </c>
      <c r="B86" s="3" t="s">
        <v>80</v>
      </c>
      <c r="C86" s="3"/>
      <c r="D86" s="3"/>
      <c r="E86" s="3"/>
      <c r="F86" s="45">
        <f>F87</f>
        <v>10</v>
      </c>
    </row>
    <row r="87" spans="1:6" s="22" customFormat="1" ht="25.5">
      <c r="A87" s="12" t="s">
        <v>82</v>
      </c>
      <c r="B87" s="3" t="s">
        <v>81</v>
      </c>
      <c r="C87" s="3"/>
      <c r="D87" s="3"/>
      <c r="E87" s="3"/>
      <c r="F87" s="45">
        <f>F88</f>
        <v>10</v>
      </c>
    </row>
    <row r="88" spans="1:6" ht="25.5">
      <c r="A88" s="15" t="s">
        <v>7</v>
      </c>
      <c r="B88" s="7" t="s">
        <v>81</v>
      </c>
      <c r="C88" s="7">
        <v>4</v>
      </c>
      <c r="D88" s="7">
        <v>5</v>
      </c>
      <c r="E88" s="7">
        <v>200</v>
      </c>
      <c r="F88" s="36">
        <v>10</v>
      </c>
    </row>
    <row r="89" spans="1:6" ht="25.5">
      <c r="A89" s="12" t="s">
        <v>207</v>
      </c>
      <c r="B89" s="3" t="s">
        <v>61</v>
      </c>
      <c r="C89" s="3"/>
      <c r="D89" s="3"/>
      <c r="E89" s="3"/>
      <c r="F89" s="45">
        <f>SUM(F90,F93)</f>
        <v>9859.5</v>
      </c>
    </row>
    <row r="90" spans="1:6" ht="38.25">
      <c r="A90" s="14" t="s">
        <v>208</v>
      </c>
      <c r="B90" s="10" t="s">
        <v>62</v>
      </c>
      <c r="C90" s="10"/>
      <c r="D90" s="10"/>
      <c r="E90" s="10"/>
      <c r="F90" s="37">
        <f>SUM(F91:F92)</f>
        <v>85</v>
      </c>
    </row>
    <row r="91" spans="1:6" s="22" customFormat="1" ht="25.5">
      <c r="A91" s="13" t="s">
        <v>7</v>
      </c>
      <c r="B91" s="5" t="s">
        <v>59</v>
      </c>
      <c r="C91" s="5">
        <v>1</v>
      </c>
      <c r="D91" s="5">
        <v>13</v>
      </c>
      <c r="E91" s="5">
        <v>200</v>
      </c>
      <c r="F91" s="18">
        <v>5</v>
      </c>
    </row>
    <row r="92" spans="1:6" ht="51">
      <c r="A92" s="13" t="s">
        <v>56</v>
      </c>
      <c r="B92" s="5" t="s">
        <v>59</v>
      </c>
      <c r="C92" s="5">
        <v>4</v>
      </c>
      <c r="D92" s="5">
        <v>1</v>
      </c>
      <c r="E92" s="5">
        <v>100</v>
      </c>
      <c r="F92" s="18">
        <v>80</v>
      </c>
    </row>
    <row r="93" spans="1:6" ht="38.25">
      <c r="A93" s="14" t="s">
        <v>209</v>
      </c>
      <c r="B93" s="10" t="s">
        <v>76</v>
      </c>
      <c r="C93" s="10"/>
      <c r="D93" s="10"/>
      <c r="E93" s="10"/>
      <c r="F93" s="37">
        <f>F94+F97</f>
        <v>9774.5</v>
      </c>
    </row>
    <row r="94" spans="1:6" ht="38.25">
      <c r="A94" s="14" t="s">
        <v>47</v>
      </c>
      <c r="B94" s="10" t="s">
        <v>108</v>
      </c>
      <c r="C94" s="10"/>
      <c r="D94" s="10"/>
      <c r="E94" s="10"/>
      <c r="F94" s="37">
        <f>SUM(F95:F96)</f>
        <v>7712.9</v>
      </c>
    </row>
    <row r="95" spans="1:6" ht="25.5">
      <c r="A95" s="13" t="s">
        <v>7</v>
      </c>
      <c r="B95" s="5" t="s">
        <v>108</v>
      </c>
      <c r="C95" s="5">
        <v>4</v>
      </c>
      <c r="D95" s="5">
        <v>9</v>
      </c>
      <c r="E95" s="5">
        <v>200</v>
      </c>
      <c r="F95" s="36">
        <v>3130</v>
      </c>
    </row>
    <row r="96" spans="1:6" ht="12.75">
      <c r="A96" s="13" t="s">
        <v>8</v>
      </c>
      <c r="B96" s="5" t="s">
        <v>108</v>
      </c>
      <c r="C96" s="5">
        <v>4</v>
      </c>
      <c r="D96" s="5">
        <v>9</v>
      </c>
      <c r="E96" s="5">
        <v>540</v>
      </c>
      <c r="F96" s="18">
        <v>4582.9</v>
      </c>
    </row>
    <row r="97" spans="1:6" s="22" customFormat="1" ht="38.25">
      <c r="A97" s="14" t="s">
        <v>154</v>
      </c>
      <c r="B97" s="10" t="s">
        <v>155</v>
      </c>
      <c r="C97" s="10"/>
      <c r="D97" s="10"/>
      <c r="E97" s="10"/>
      <c r="F97" s="37">
        <f>F98</f>
        <v>2061.6</v>
      </c>
    </row>
    <row r="98" spans="1:6" s="22" customFormat="1" ht="25.5">
      <c r="A98" s="13" t="s">
        <v>7</v>
      </c>
      <c r="B98" s="5" t="s">
        <v>155</v>
      </c>
      <c r="C98" s="5">
        <v>4</v>
      </c>
      <c r="D98" s="5">
        <v>9</v>
      </c>
      <c r="E98" s="5">
        <v>200</v>
      </c>
      <c r="F98" s="18">
        <v>2061.6</v>
      </c>
    </row>
    <row r="99" spans="1:6" ht="38.25">
      <c r="A99" s="12" t="s">
        <v>210</v>
      </c>
      <c r="B99" s="3" t="s">
        <v>83</v>
      </c>
      <c r="C99" s="3"/>
      <c r="D99" s="3"/>
      <c r="E99" s="3"/>
      <c r="F99" s="45">
        <f>F100</f>
        <v>30</v>
      </c>
    </row>
    <row r="100" spans="1:6" s="22" customFormat="1" ht="25.5">
      <c r="A100" s="12" t="s">
        <v>82</v>
      </c>
      <c r="B100" s="3" t="s">
        <v>84</v>
      </c>
      <c r="C100" s="3"/>
      <c r="D100" s="3"/>
      <c r="E100" s="3"/>
      <c r="F100" s="45">
        <f>F101</f>
        <v>30</v>
      </c>
    </row>
    <row r="101" spans="1:6" ht="25.5">
      <c r="A101" s="15" t="s">
        <v>7</v>
      </c>
      <c r="B101" s="7" t="s">
        <v>84</v>
      </c>
      <c r="C101" s="7">
        <v>1</v>
      </c>
      <c r="D101" s="7">
        <v>13</v>
      </c>
      <c r="E101" s="7">
        <v>200</v>
      </c>
      <c r="F101" s="36">
        <v>30</v>
      </c>
    </row>
    <row r="102" spans="1:6" ht="25.5">
      <c r="A102" s="12" t="s">
        <v>211</v>
      </c>
      <c r="B102" s="3" t="s">
        <v>85</v>
      </c>
      <c r="C102" s="3"/>
      <c r="D102" s="3"/>
      <c r="E102" s="3"/>
      <c r="F102" s="45">
        <f>F103</f>
        <v>15</v>
      </c>
    </row>
    <row r="103" spans="1:6" s="22" customFormat="1" ht="25.5">
      <c r="A103" s="12" t="s">
        <v>82</v>
      </c>
      <c r="B103" s="3" t="s">
        <v>86</v>
      </c>
      <c r="C103" s="3"/>
      <c r="D103" s="3"/>
      <c r="E103" s="3"/>
      <c r="F103" s="45">
        <f>F104</f>
        <v>15</v>
      </c>
    </row>
    <row r="104" spans="1:6" ht="25.5">
      <c r="A104" s="15" t="s">
        <v>7</v>
      </c>
      <c r="B104" s="7" t="s">
        <v>86</v>
      </c>
      <c r="C104" s="7">
        <v>1</v>
      </c>
      <c r="D104" s="7">
        <v>13</v>
      </c>
      <c r="E104" s="7">
        <v>200</v>
      </c>
      <c r="F104" s="36">
        <v>15</v>
      </c>
    </row>
    <row r="105" spans="1:6" ht="33.75" customHeight="1">
      <c r="A105" s="12" t="s">
        <v>212</v>
      </c>
      <c r="B105" s="3" t="s">
        <v>87</v>
      </c>
      <c r="C105" s="3"/>
      <c r="D105" s="3"/>
      <c r="E105" s="3"/>
      <c r="F105" s="45">
        <f>F106+F109</f>
        <v>2836.4</v>
      </c>
    </row>
    <row r="106" spans="1:6" s="22" customFormat="1" ht="38.25">
      <c r="A106" s="14" t="s">
        <v>231</v>
      </c>
      <c r="B106" s="10" t="s">
        <v>230</v>
      </c>
      <c r="C106" s="3"/>
      <c r="D106" s="3"/>
      <c r="E106" s="3"/>
      <c r="F106" s="37">
        <f>F107</f>
        <v>2356.4</v>
      </c>
    </row>
    <row r="107" spans="1:6" s="22" customFormat="1" ht="38.25">
      <c r="A107" s="14" t="s">
        <v>229</v>
      </c>
      <c r="B107" s="10" t="s">
        <v>228</v>
      </c>
      <c r="C107" s="3"/>
      <c r="D107" s="3"/>
      <c r="E107" s="3"/>
      <c r="F107" s="37">
        <f>F108</f>
        <v>2356.4</v>
      </c>
    </row>
    <row r="108" spans="1:6" s="22" customFormat="1" ht="25.5">
      <c r="A108" s="15" t="s">
        <v>7</v>
      </c>
      <c r="B108" s="7" t="s">
        <v>228</v>
      </c>
      <c r="C108" s="7">
        <v>5</v>
      </c>
      <c r="D108" s="7">
        <v>2</v>
      </c>
      <c r="E108" s="7">
        <v>200</v>
      </c>
      <c r="F108" s="36">
        <v>2356.4</v>
      </c>
    </row>
    <row r="109" spans="1:6" ht="51">
      <c r="A109" s="14" t="s">
        <v>213</v>
      </c>
      <c r="B109" s="10" t="s">
        <v>117</v>
      </c>
      <c r="C109" s="10"/>
      <c r="D109" s="10"/>
      <c r="E109" s="10"/>
      <c r="F109" s="37">
        <f>F110</f>
        <v>480</v>
      </c>
    </row>
    <row r="110" spans="1:6" s="22" customFormat="1" ht="12.75">
      <c r="A110" s="14" t="s">
        <v>243</v>
      </c>
      <c r="B110" s="10" t="s">
        <v>242</v>
      </c>
      <c r="C110" s="10"/>
      <c r="D110" s="10"/>
      <c r="E110" s="10"/>
      <c r="F110" s="37">
        <f>F111+F112</f>
        <v>480</v>
      </c>
    </row>
    <row r="111" spans="1:6" ht="25.5">
      <c r="A111" s="15" t="s">
        <v>7</v>
      </c>
      <c r="B111" s="7" t="s">
        <v>242</v>
      </c>
      <c r="C111" s="7">
        <v>5</v>
      </c>
      <c r="D111" s="7">
        <v>3</v>
      </c>
      <c r="E111" s="7">
        <v>200</v>
      </c>
      <c r="F111" s="36">
        <v>180</v>
      </c>
    </row>
    <row r="112" spans="1:6" ht="12.75">
      <c r="A112" s="13" t="s">
        <v>8</v>
      </c>
      <c r="B112" s="7" t="s">
        <v>242</v>
      </c>
      <c r="C112" s="7">
        <v>5</v>
      </c>
      <c r="D112" s="7">
        <v>3</v>
      </c>
      <c r="E112" s="7">
        <v>540</v>
      </c>
      <c r="F112" s="36">
        <v>300</v>
      </c>
    </row>
    <row r="113" spans="1:6" ht="25.5">
      <c r="A113" s="12" t="s">
        <v>214</v>
      </c>
      <c r="B113" s="3" t="s">
        <v>63</v>
      </c>
      <c r="C113" s="3"/>
      <c r="D113" s="3"/>
      <c r="E113" s="3"/>
      <c r="F113" s="45">
        <f>SUM(F114,F126,F144)</f>
        <v>306235.6</v>
      </c>
    </row>
    <row r="114" spans="1:6" ht="38.25">
      <c r="A114" s="14" t="s">
        <v>215</v>
      </c>
      <c r="B114" s="10" t="s">
        <v>64</v>
      </c>
      <c r="C114" s="10"/>
      <c r="D114" s="10"/>
      <c r="E114" s="10"/>
      <c r="F114" s="37">
        <f>F115+F118+F121</f>
        <v>80318</v>
      </c>
    </row>
    <row r="115" spans="1:6" ht="25.5">
      <c r="A115" s="14" t="s">
        <v>67</v>
      </c>
      <c r="B115" s="10" t="s">
        <v>65</v>
      </c>
      <c r="C115" s="10"/>
      <c r="D115" s="10"/>
      <c r="E115" s="10"/>
      <c r="F115" s="37">
        <f>SUM(F116:F117)</f>
        <v>15613.7</v>
      </c>
    </row>
    <row r="116" spans="1:6" ht="51">
      <c r="A116" s="13" t="s">
        <v>60</v>
      </c>
      <c r="B116" s="5" t="s">
        <v>65</v>
      </c>
      <c r="C116" s="5">
        <v>7</v>
      </c>
      <c r="D116" s="5">
        <v>1</v>
      </c>
      <c r="E116" s="5">
        <v>100</v>
      </c>
      <c r="F116" s="18">
        <v>8931.6</v>
      </c>
    </row>
    <row r="117" spans="1:6" s="22" customFormat="1" ht="12.75">
      <c r="A117" s="13" t="s">
        <v>163</v>
      </c>
      <c r="B117" s="5" t="s">
        <v>65</v>
      </c>
      <c r="C117" s="5">
        <v>7</v>
      </c>
      <c r="D117" s="5">
        <v>1</v>
      </c>
      <c r="E117" s="5">
        <v>610</v>
      </c>
      <c r="F117" s="18">
        <v>6682.1</v>
      </c>
    </row>
    <row r="118" spans="1:6" s="22" customFormat="1" ht="25.5">
      <c r="A118" s="14" t="s">
        <v>216</v>
      </c>
      <c r="B118" s="10" t="s">
        <v>122</v>
      </c>
      <c r="C118" s="10"/>
      <c r="D118" s="10"/>
      <c r="E118" s="10"/>
      <c r="F118" s="37">
        <f>F119+F120</f>
        <v>12432.3</v>
      </c>
    </row>
    <row r="119" spans="1:6" s="22" customFormat="1" ht="51">
      <c r="A119" s="13" t="s">
        <v>60</v>
      </c>
      <c r="B119" s="7" t="s">
        <v>122</v>
      </c>
      <c r="C119" s="5">
        <v>7</v>
      </c>
      <c r="D119" s="5">
        <v>1</v>
      </c>
      <c r="E119" s="5">
        <v>100</v>
      </c>
      <c r="F119" s="18">
        <v>7154.2</v>
      </c>
    </row>
    <row r="120" spans="1:6" s="22" customFormat="1" ht="12.75">
      <c r="A120" s="13" t="s">
        <v>163</v>
      </c>
      <c r="B120" s="7" t="s">
        <v>122</v>
      </c>
      <c r="C120" s="5">
        <v>7</v>
      </c>
      <c r="D120" s="5">
        <v>1</v>
      </c>
      <c r="E120" s="5">
        <v>610</v>
      </c>
      <c r="F120" s="18">
        <v>5278.1</v>
      </c>
    </row>
    <row r="121" spans="1:6" ht="38.25">
      <c r="A121" s="14" t="s">
        <v>131</v>
      </c>
      <c r="B121" s="10" t="s">
        <v>66</v>
      </c>
      <c r="C121" s="10"/>
      <c r="D121" s="10"/>
      <c r="E121" s="10"/>
      <c r="F121" s="37">
        <f>SUM(F122:F125)</f>
        <v>52272</v>
      </c>
    </row>
    <row r="122" spans="1:6" ht="51">
      <c r="A122" s="13" t="s">
        <v>60</v>
      </c>
      <c r="B122" s="5" t="s">
        <v>66</v>
      </c>
      <c r="C122" s="5">
        <v>7</v>
      </c>
      <c r="D122" s="5">
        <v>1</v>
      </c>
      <c r="E122" s="5">
        <v>100</v>
      </c>
      <c r="F122" s="36">
        <v>26960.4</v>
      </c>
    </row>
    <row r="123" spans="1:6" ht="25.5">
      <c r="A123" s="13" t="s">
        <v>7</v>
      </c>
      <c r="B123" s="5" t="s">
        <v>66</v>
      </c>
      <c r="C123" s="5">
        <v>7</v>
      </c>
      <c r="D123" s="5">
        <v>1</v>
      </c>
      <c r="E123" s="5">
        <v>200</v>
      </c>
      <c r="F123" s="36">
        <v>367</v>
      </c>
    </row>
    <row r="124" spans="1:6" ht="25.5">
      <c r="A124" s="13" t="s">
        <v>165</v>
      </c>
      <c r="B124" s="5" t="s">
        <v>66</v>
      </c>
      <c r="C124" s="5">
        <v>7</v>
      </c>
      <c r="D124" s="5">
        <v>1</v>
      </c>
      <c r="E124" s="5">
        <v>320</v>
      </c>
      <c r="F124" s="36">
        <v>24</v>
      </c>
    </row>
    <row r="125" spans="1:6" s="22" customFormat="1" ht="12.75">
      <c r="A125" s="13" t="s">
        <v>163</v>
      </c>
      <c r="B125" s="5" t="s">
        <v>66</v>
      </c>
      <c r="C125" s="5">
        <v>7</v>
      </c>
      <c r="D125" s="5">
        <v>1</v>
      </c>
      <c r="E125" s="5">
        <v>610</v>
      </c>
      <c r="F125" s="36">
        <v>24920.6</v>
      </c>
    </row>
    <row r="126" spans="1:6" ht="38.25">
      <c r="A126" s="14" t="s">
        <v>217</v>
      </c>
      <c r="B126" s="10" t="s">
        <v>68</v>
      </c>
      <c r="C126" s="10"/>
      <c r="D126" s="10"/>
      <c r="E126" s="10"/>
      <c r="F126" s="37">
        <f>SUM(F127,F130,F133,F138,F141)</f>
        <v>200848.09999999998</v>
      </c>
    </row>
    <row r="127" spans="1:6" ht="25.5">
      <c r="A127" s="14" t="s">
        <v>129</v>
      </c>
      <c r="B127" s="10" t="s">
        <v>70</v>
      </c>
      <c r="C127" s="10"/>
      <c r="D127" s="10"/>
      <c r="E127" s="10"/>
      <c r="F127" s="37">
        <f>F128+F129</f>
        <v>1298.8</v>
      </c>
    </row>
    <row r="128" spans="1:6" s="24" customFormat="1" ht="51">
      <c r="A128" s="15" t="s">
        <v>60</v>
      </c>
      <c r="B128" s="7" t="s">
        <v>70</v>
      </c>
      <c r="C128" s="7">
        <v>7</v>
      </c>
      <c r="D128" s="7">
        <v>2</v>
      </c>
      <c r="E128" s="7">
        <v>100</v>
      </c>
      <c r="F128" s="36">
        <v>650.4</v>
      </c>
    </row>
    <row r="129" spans="1:7" ht="12.75">
      <c r="A129" s="15" t="s">
        <v>163</v>
      </c>
      <c r="B129" s="7" t="s">
        <v>70</v>
      </c>
      <c r="C129" s="7">
        <v>7</v>
      </c>
      <c r="D129" s="7">
        <v>2</v>
      </c>
      <c r="E129" s="7">
        <v>610</v>
      </c>
      <c r="F129" s="36">
        <v>648.4</v>
      </c>
      <c r="G129" t="s">
        <v>187</v>
      </c>
    </row>
    <row r="130" spans="1:6" s="22" customFormat="1" ht="38.25">
      <c r="A130" s="14" t="s">
        <v>218</v>
      </c>
      <c r="B130" s="10" t="s">
        <v>171</v>
      </c>
      <c r="C130" s="10"/>
      <c r="D130" s="10"/>
      <c r="E130" s="10"/>
      <c r="F130" s="37">
        <f>F131+F132</f>
        <v>15624</v>
      </c>
    </row>
    <row r="131" spans="1:6" s="22" customFormat="1" ht="51">
      <c r="A131" s="13" t="s">
        <v>56</v>
      </c>
      <c r="B131" s="5" t="s">
        <v>171</v>
      </c>
      <c r="C131" s="5">
        <v>7</v>
      </c>
      <c r="D131" s="5">
        <v>2</v>
      </c>
      <c r="E131" s="5">
        <v>100</v>
      </c>
      <c r="F131" s="18">
        <v>13378.1</v>
      </c>
    </row>
    <row r="132" spans="1:6" s="22" customFormat="1" ht="12.75">
      <c r="A132" s="13" t="s">
        <v>163</v>
      </c>
      <c r="B132" s="5" t="s">
        <v>171</v>
      </c>
      <c r="C132" s="5">
        <v>7</v>
      </c>
      <c r="D132" s="5">
        <v>2</v>
      </c>
      <c r="E132" s="5">
        <v>610</v>
      </c>
      <c r="F132" s="36">
        <v>2245.9</v>
      </c>
    </row>
    <row r="133" spans="1:6" ht="76.5">
      <c r="A133" s="14" t="s">
        <v>189</v>
      </c>
      <c r="B133" s="10" t="s">
        <v>69</v>
      </c>
      <c r="C133" s="10"/>
      <c r="D133" s="10"/>
      <c r="E133" s="10"/>
      <c r="F133" s="37">
        <f>SUM(F134:F137)</f>
        <v>173420</v>
      </c>
    </row>
    <row r="134" spans="1:6" ht="51">
      <c r="A134" s="13" t="s">
        <v>56</v>
      </c>
      <c r="B134" s="5" t="s">
        <v>69</v>
      </c>
      <c r="C134" s="5">
        <v>7</v>
      </c>
      <c r="D134" s="5">
        <v>2</v>
      </c>
      <c r="E134" s="5">
        <v>100</v>
      </c>
      <c r="F134" s="36">
        <v>141506</v>
      </c>
    </row>
    <row r="135" spans="1:6" ht="25.5">
      <c r="A135" s="13" t="s">
        <v>7</v>
      </c>
      <c r="B135" s="5" t="s">
        <v>69</v>
      </c>
      <c r="C135" s="5">
        <v>7</v>
      </c>
      <c r="D135" s="5">
        <v>2</v>
      </c>
      <c r="E135" s="5">
        <v>200</v>
      </c>
      <c r="F135" s="36">
        <v>3352.3</v>
      </c>
    </row>
    <row r="136" spans="1:6" ht="25.5">
      <c r="A136" s="13" t="s">
        <v>165</v>
      </c>
      <c r="B136" s="5" t="s">
        <v>69</v>
      </c>
      <c r="C136" s="5">
        <v>7</v>
      </c>
      <c r="D136" s="5">
        <v>2</v>
      </c>
      <c r="E136" s="5">
        <v>320</v>
      </c>
      <c r="F136" s="36">
        <v>73</v>
      </c>
    </row>
    <row r="137" spans="1:6" ht="12.75">
      <c r="A137" s="13" t="s">
        <v>163</v>
      </c>
      <c r="B137" s="5" t="s">
        <v>69</v>
      </c>
      <c r="C137" s="5">
        <v>7</v>
      </c>
      <c r="D137" s="5">
        <v>2</v>
      </c>
      <c r="E137" s="5">
        <v>610</v>
      </c>
      <c r="F137" s="36">
        <v>28488.7</v>
      </c>
    </row>
    <row r="138" spans="1:6" ht="51">
      <c r="A138" s="14" t="s">
        <v>190</v>
      </c>
      <c r="B138" s="10" t="s">
        <v>71</v>
      </c>
      <c r="C138" s="10"/>
      <c r="D138" s="10"/>
      <c r="E138" s="10"/>
      <c r="F138" s="37">
        <f>SUM(F139:F140)</f>
        <v>96</v>
      </c>
    </row>
    <row r="139" spans="1:6" ht="25.5">
      <c r="A139" s="13" t="s">
        <v>7</v>
      </c>
      <c r="B139" s="5" t="s">
        <v>71</v>
      </c>
      <c r="C139" s="5">
        <v>7</v>
      </c>
      <c r="D139" s="5">
        <v>2</v>
      </c>
      <c r="E139" s="5">
        <v>200</v>
      </c>
      <c r="F139" s="36">
        <v>84.3</v>
      </c>
    </row>
    <row r="140" spans="1:6" ht="12.75">
      <c r="A140" s="13" t="s">
        <v>163</v>
      </c>
      <c r="B140" s="5" t="s">
        <v>71</v>
      </c>
      <c r="C140" s="5">
        <v>7</v>
      </c>
      <c r="D140" s="5">
        <v>2</v>
      </c>
      <c r="E140" s="5">
        <v>610</v>
      </c>
      <c r="F140" s="36">
        <v>11.7</v>
      </c>
    </row>
    <row r="141" spans="1:6" s="25" customFormat="1" ht="38.25">
      <c r="A141" s="14" t="s">
        <v>172</v>
      </c>
      <c r="B141" s="10" t="s">
        <v>173</v>
      </c>
      <c r="C141" s="10"/>
      <c r="D141" s="10"/>
      <c r="E141" s="10"/>
      <c r="F141" s="37">
        <f>F142+F143</f>
        <v>10409.300000000001</v>
      </c>
    </row>
    <row r="142" spans="1:6" s="22" customFormat="1" ht="25.5">
      <c r="A142" s="13" t="s">
        <v>7</v>
      </c>
      <c r="B142" s="5" t="s">
        <v>173</v>
      </c>
      <c r="C142" s="5">
        <v>7</v>
      </c>
      <c r="D142" s="5">
        <v>2</v>
      </c>
      <c r="E142" s="5">
        <v>200</v>
      </c>
      <c r="F142" s="36">
        <v>9722.7</v>
      </c>
    </row>
    <row r="143" spans="1:6" s="22" customFormat="1" ht="12.75">
      <c r="A143" s="13" t="s">
        <v>163</v>
      </c>
      <c r="B143" s="5" t="s">
        <v>173</v>
      </c>
      <c r="C143" s="5">
        <v>7</v>
      </c>
      <c r="D143" s="5">
        <v>2</v>
      </c>
      <c r="E143" s="5">
        <v>610</v>
      </c>
      <c r="F143" s="36">
        <v>686.6</v>
      </c>
    </row>
    <row r="144" spans="1:6" ht="51">
      <c r="A144" s="14" t="s">
        <v>219</v>
      </c>
      <c r="B144" s="10" t="s">
        <v>72</v>
      </c>
      <c r="C144" s="10"/>
      <c r="D144" s="10"/>
      <c r="E144" s="3"/>
      <c r="F144" s="37">
        <f>F145+F148+F151+F153</f>
        <v>25069.5</v>
      </c>
    </row>
    <row r="145" spans="1:6" s="22" customFormat="1" ht="25.5">
      <c r="A145" s="14" t="s">
        <v>130</v>
      </c>
      <c r="B145" s="10" t="s">
        <v>195</v>
      </c>
      <c r="C145" s="10"/>
      <c r="D145" s="10"/>
      <c r="E145" s="10"/>
      <c r="F145" s="37">
        <f>SUM(F146:F147)</f>
        <v>20581.699999999997</v>
      </c>
    </row>
    <row r="146" spans="1:7" s="22" customFormat="1" ht="51">
      <c r="A146" s="13" t="s">
        <v>56</v>
      </c>
      <c r="B146" s="5" t="s">
        <v>195</v>
      </c>
      <c r="C146" s="7">
        <v>7</v>
      </c>
      <c r="D146" s="7">
        <v>3</v>
      </c>
      <c r="E146" s="7">
        <v>100</v>
      </c>
      <c r="F146" s="36">
        <v>11653.8</v>
      </c>
      <c r="G146" s="22" t="s">
        <v>191</v>
      </c>
    </row>
    <row r="147" spans="1:6" s="22" customFormat="1" ht="12.75">
      <c r="A147" s="15" t="s">
        <v>163</v>
      </c>
      <c r="B147" s="5" t="s">
        <v>195</v>
      </c>
      <c r="C147" s="5">
        <v>7</v>
      </c>
      <c r="D147" s="5">
        <v>3</v>
      </c>
      <c r="E147" s="5">
        <v>610</v>
      </c>
      <c r="F147" s="18">
        <v>8927.9</v>
      </c>
    </row>
    <row r="148" spans="1:6" s="22" customFormat="1" ht="12.75">
      <c r="A148" s="14" t="s">
        <v>193</v>
      </c>
      <c r="B148" s="10" t="s">
        <v>194</v>
      </c>
      <c r="C148" s="10"/>
      <c r="D148" s="10"/>
      <c r="E148" s="3"/>
      <c r="F148" s="37">
        <f>F149+F150</f>
        <v>3951.2</v>
      </c>
    </row>
    <row r="149" spans="1:6" s="22" customFormat="1" ht="51">
      <c r="A149" s="15" t="s">
        <v>60</v>
      </c>
      <c r="B149" s="5" t="s">
        <v>194</v>
      </c>
      <c r="C149" s="5">
        <v>7</v>
      </c>
      <c r="D149" s="5">
        <v>7</v>
      </c>
      <c r="E149" s="7">
        <v>100</v>
      </c>
      <c r="F149" s="36">
        <v>1980</v>
      </c>
    </row>
    <row r="150" spans="1:6" s="22" customFormat="1" ht="25.5">
      <c r="A150" s="13" t="s">
        <v>7</v>
      </c>
      <c r="B150" s="5" t="s">
        <v>194</v>
      </c>
      <c r="C150" s="5">
        <v>7</v>
      </c>
      <c r="D150" s="5">
        <v>7</v>
      </c>
      <c r="E150" s="5">
        <v>200</v>
      </c>
      <c r="F150" s="18">
        <v>1971.2</v>
      </c>
    </row>
    <row r="151" spans="1:6" ht="12.75">
      <c r="A151" s="14" t="s">
        <v>45</v>
      </c>
      <c r="B151" s="10" t="s">
        <v>73</v>
      </c>
      <c r="C151" s="10"/>
      <c r="D151" s="10"/>
      <c r="E151" s="10"/>
      <c r="F151" s="37">
        <f>SUM(F152)</f>
        <v>19.4</v>
      </c>
    </row>
    <row r="152" spans="1:6" ht="25.5">
      <c r="A152" s="13" t="s">
        <v>7</v>
      </c>
      <c r="B152" s="5" t="s">
        <v>73</v>
      </c>
      <c r="C152" s="5">
        <v>7</v>
      </c>
      <c r="D152" s="5">
        <v>7</v>
      </c>
      <c r="E152" s="5">
        <v>200</v>
      </c>
      <c r="F152" s="18">
        <v>19.4</v>
      </c>
    </row>
    <row r="153" spans="1:6" s="22" customFormat="1" ht="12.75">
      <c r="A153" s="14" t="s">
        <v>46</v>
      </c>
      <c r="B153" s="10" t="s">
        <v>196</v>
      </c>
      <c r="C153" s="10"/>
      <c r="D153" s="10"/>
      <c r="E153" s="10"/>
      <c r="F153" s="37">
        <f>F154</f>
        <v>517.2</v>
      </c>
    </row>
    <row r="154" spans="1:6" s="22" customFormat="1" ht="25.5">
      <c r="A154" s="15" t="s">
        <v>7</v>
      </c>
      <c r="B154" s="7" t="s">
        <v>196</v>
      </c>
      <c r="C154" s="7">
        <v>7</v>
      </c>
      <c r="D154" s="7">
        <v>7</v>
      </c>
      <c r="E154" s="7">
        <v>200</v>
      </c>
      <c r="F154" s="36">
        <v>517.2</v>
      </c>
    </row>
    <row r="155" spans="1:6" ht="25.5">
      <c r="A155" s="12" t="s">
        <v>220</v>
      </c>
      <c r="B155" s="3" t="s">
        <v>88</v>
      </c>
      <c r="C155" s="3"/>
      <c r="D155" s="3"/>
      <c r="E155" s="3"/>
      <c r="F155" s="45">
        <f>F156</f>
        <v>5</v>
      </c>
    </row>
    <row r="156" spans="1:6" ht="25.5">
      <c r="A156" s="14" t="s">
        <v>82</v>
      </c>
      <c r="B156" s="10" t="s">
        <v>89</v>
      </c>
      <c r="C156" s="10"/>
      <c r="D156" s="10"/>
      <c r="E156" s="10"/>
      <c r="F156" s="37">
        <f>F157</f>
        <v>5</v>
      </c>
    </row>
    <row r="157" spans="1:6" ht="25.5">
      <c r="A157" s="15" t="s">
        <v>7</v>
      </c>
      <c r="B157" s="7" t="s">
        <v>89</v>
      </c>
      <c r="C157" s="7">
        <v>4</v>
      </c>
      <c r="D157" s="7">
        <v>12</v>
      </c>
      <c r="E157" s="7">
        <v>200</v>
      </c>
      <c r="F157" s="36">
        <v>5</v>
      </c>
    </row>
    <row r="158" spans="1:6" s="22" customFormat="1" ht="38.25" customHeight="1">
      <c r="A158" s="12" t="s">
        <v>221</v>
      </c>
      <c r="B158" s="3" t="s">
        <v>125</v>
      </c>
      <c r="C158" s="3"/>
      <c r="D158" s="3"/>
      <c r="E158" s="3"/>
      <c r="F158" s="45">
        <f>F159</f>
        <v>3</v>
      </c>
    </row>
    <row r="159" spans="1:6" s="22" customFormat="1" ht="13.5" customHeight="1">
      <c r="A159" s="14" t="s">
        <v>82</v>
      </c>
      <c r="B159" s="10" t="s">
        <v>126</v>
      </c>
      <c r="C159" s="10"/>
      <c r="D159" s="10"/>
      <c r="E159" s="10"/>
      <c r="F159" s="37">
        <f>F160</f>
        <v>3</v>
      </c>
    </row>
    <row r="160" spans="1:6" s="22" customFormat="1" ht="51">
      <c r="A160" s="15" t="s">
        <v>60</v>
      </c>
      <c r="B160" s="7" t="s">
        <v>126</v>
      </c>
      <c r="C160" s="7">
        <v>5</v>
      </c>
      <c r="D160" s="7">
        <v>5</v>
      </c>
      <c r="E160" s="7">
        <v>200</v>
      </c>
      <c r="F160" s="36">
        <v>3</v>
      </c>
    </row>
    <row r="161" spans="1:6" ht="12.75">
      <c r="A161" s="12" t="s">
        <v>109</v>
      </c>
      <c r="B161" s="3" t="s">
        <v>103</v>
      </c>
      <c r="C161" s="10"/>
      <c r="D161" s="10"/>
      <c r="E161" s="10"/>
      <c r="F161" s="45">
        <f>F162+F165+F168</f>
        <v>24125.3</v>
      </c>
    </row>
    <row r="162" spans="1:6" s="22" customFormat="1" ht="12.75">
      <c r="A162" s="12" t="s">
        <v>140</v>
      </c>
      <c r="B162" s="3" t="s">
        <v>139</v>
      </c>
      <c r="C162" s="10"/>
      <c r="D162" s="10"/>
      <c r="E162" s="10"/>
      <c r="F162" s="45">
        <f>F163</f>
        <v>120</v>
      </c>
    </row>
    <row r="163" spans="1:6" s="22" customFormat="1" ht="27" customHeight="1">
      <c r="A163" s="12" t="s">
        <v>133</v>
      </c>
      <c r="B163" s="3" t="s">
        <v>132</v>
      </c>
      <c r="C163" s="10"/>
      <c r="D163" s="10"/>
      <c r="E163" s="10"/>
      <c r="F163" s="45">
        <f>F164</f>
        <v>120</v>
      </c>
    </row>
    <row r="164" spans="1:6" s="33" customFormat="1" ht="25.5">
      <c r="A164" s="15" t="s">
        <v>7</v>
      </c>
      <c r="B164" s="7" t="s">
        <v>132</v>
      </c>
      <c r="C164" s="7">
        <v>7</v>
      </c>
      <c r="D164" s="7">
        <v>3</v>
      </c>
      <c r="E164" s="7">
        <v>200</v>
      </c>
      <c r="F164" s="36">
        <v>120</v>
      </c>
    </row>
    <row r="165" spans="1:6" s="22" customFormat="1" ht="25.5">
      <c r="A165" s="12" t="s">
        <v>142</v>
      </c>
      <c r="B165" s="3" t="s">
        <v>141</v>
      </c>
      <c r="C165" s="3"/>
      <c r="D165" s="3"/>
      <c r="E165" s="3"/>
      <c r="F165" s="45">
        <f>F166</f>
        <v>200</v>
      </c>
    </row>
    <row r="166" spans="1:6" ht="12.75">
      <c r="A166" s="12" t="s">
        <v>38</v>
      </c>
      <c r="B166" s="3" t="s">
        <v>39</v>
      </c>
      <c r="C166" s="3"/>
      <c r="D166" s="3"/>
      <c r="E166" s="3"/>
      <c r="F166" s="45">
        <f>SUM(F167)</f>
        <v>200</v>
      </c>
    </row>
    <row r="167" spans="1:6" ht="25.5">
      <c r="A167" s="15" t="s">
        <v>7</v>
      </c>
      <c r="B167" s="7" t="s">
        <v>39</v>
      </c>
      <c r="C167" s="7">
        <v>12</v>
      </c>
      <c r="D167" s="7">
        <v>2</v>
      </c>
      <c r="E167" s="7">
        <v>200</v>
      </c>
      <c r="F167" s="36">
        <v>200</v>
      </c>
    </row>
    <row r="168" spans="1:6" s="32" customFormat="1" ht="12.75">
      <c r="A168" s="12" t="s">
        <v>143</v>
      </c>
      <c r="B168" s="3" t="s">
        <v>144</v>
      </c>
      <c r="C168" s="3"/>
      <c r="D168" s="3"/>
      <c r="E168" s="3"/>
      <c r="F168" s="45">
        <f>F169+F171+F173+F175+F178+F182</f>
        <v>23805.3</v>
      </c>
    </row>
    <row r="169" spans="1:6" ht="12.75">
      <c r="A169" s="12" t="s">
        <v>33</v>
      </c>
      <c r="B169" s="3" t="s">
        <v>34</v>
      </c>
      <c r="C169" s="3"/>
      <c r="D169" s="3"/>
      <c r="E169" s="3"/>
      <c r="F169" s="45">
        <f>SUM(F170)</f>
        <v>1315.1</v>
      </c>
    </row>
    <row r="170" spans="1:6" ht="12.75">
      <c r="A170" s="15" t="s">
        <v>166</v>
      </c>
      <c r="B170" s="7" t="s">
        <v>34</v>
      </c>
      <c r="C170" s="7">
        <v>10</v>
      </c>
      <c r="D170" s="7">
        <v>1</v>
      </c>
      <c r="E170" s="7">
        <v>310</v>
      </c>
      <c r="F170" s="36">
        <v>1315.1</v>
      </c>
    </row>
    <row r="171" spans="1:6" s="22" customFormat="1" ht="12.75">
      <c r="A171" s="12" t="s">
        <v>176</v>
      </c>
      <c r="B171" s="3" t="s">
        <v>174</v>
      </c>
      <c r="C171" s="3"/>
      <c r="D171" s="3"/>
      <c r="E171" s="3"/>
      <c r="F171" s="45">
        <f>F172</f>
        <v>10</v>
      </c>
    </row>
    <row r="172" spans="1:6" s="22" customFormat="1" ht="12.75">
      <c r="A172" s="15" t="s">
        <v>175</v>
      </c>
      <c r="B172" s="7" t="s">
        <v>174</v>
      </c>
      <c r="C172" s="7">
        <v>10</v>
      </c>
      <c r="D172" s="7">
        <v>3</v>
      </c>
      <c r="E172" s="7">
        <v>360</v>
      </c>
      <c r="F172" s="36">
        <v>10</v>
      </c>
    </row>
    <row r="173" spans="1:6" s="22" customFormat="1" ht="51">
      <c r="A173" s="12" t="s">
        <v>138</v>
      </c>
      <c r="B173" s="3" t="s">
        <v>137</v>
      </c>
      <c r="C173" s="3"/>
      <c r="D173" s="3"/>
      <c r="E173" s="3"/>
      <c r="F173" s="45">
        <f>F174</f>
        <v>2.2</v>
      </c>
    </row>
    <row r="174" spans="1:6" s="22" customFormat="1" ht="25.5">
      <c r="A174" s="15" t="s">
        <v>7</v>
      </c>
      <c r="B174" s="7" t="s">
        <v>137</v>
      </c>
      <c r="C174" s="7">
        <v>10</v>
      </c>
      <c r="D174" s="7">
        <v>3</v>
      </c>
      <c r="E174" s="7">
        <v>200</v>
      </c>
      <c r="F174" s="36">
        <v>2.2</v>
      </c>
    </row>
    <row r="175" spans="1:6" ht="51">
      <c r="A175" s="12" t="s">
        <v>35</v>
      </c>
      <c r="B175" s="3" t="s">
        <v>36</v>
      </c>
      <c r="C175" s="3"/>
      <c r="D175" s="3"/>
      <c r="E175" s="3"/>
      <c r="F175" s="45">
        <f>SUM(F176:F177)</f>
        <v>2477</v>
      </c>
    </row>
    <row r="176" spans="1:6" s="24" customFormat="1" ht="25.5">
      <c r="A176" s="15" t="s">
        <v>7</v>
      </c>
      <c r="B176" s="5" t="s">
        <v>36</v>
      </c>
      <c r="C176" s="7">
        <v>10</v>
      </c>
      <c r="D176" s="7">
        <v>4</v>
      </c>
      <c r="E176" s="7">
        <v>200</v>
      </c>
      <c r="F176" s="36">
        <v>2.5</v>
      </c>
    </row>
    <row r="177" spans="1:6" ht="25.5">
      <c r="A177" s="15" t="s">
        <v>165</v>
      </c>
      <c r="B177" s="5" t="s">
        <v>36</v>
      </c>
      <c r="C177" s="5">
        <v>10</v>
      </c>
      <c r="D177" s="5">
        <v>4</v>
      </c>
      <c r="E177" s="5">
        <v>320</v>
      </c>
      <c r="F177" s="36">
        <v>2474.5</v>
      </c>
    </row>
    <row r="178" spans="1:6" ht="38.25">
      <c r="A178" s="12" t="s">
        <v>75</v>
      </c>
      <c r="B178" s="3" t="s">
        <v>55</v>
      </c>
      <c r="C178" s="3"/>
      <c r="D178" s="3"/>
      <c r="E178" s="3"/>
      <c r="F178" s="45">
        <f>SUM(F179:F181)</f>
        <v>19973</v>
      </c>
    </row>
    <row r="179" spans="1:6" s="24" customFormat="1" ht="25.5">
      <c r="A179" s="15" t="s">
        <v>7</v>
      </c>
      <c r="B179" s="5" t="s">
        <v>55</v>
      </c>
      <c r="C179" s="7">
        <v>10</v>
      </c>
      <c r="D179" s="7">
        <v>4</v>
      </c>
      <c r="E179" s="7">
        <v>200</v>
      </c>
      <c r="F179" s="36">
        <v>59.8</v>
      </c>
    </row>
    <row r="180" spans="1:6" ht="12.75">
      <c r="A180" s="15" t="s">
        <v>166</v>
      </c>
      <c r="B180" s="5" t="s">
        <v>55</v>
      </c>
      <c r="C180" s="5">
        <v>10</v>
      </c>
      <c r="D180" s="5">
        <v>4</v>
      </c>
      <c r="E180" s="5">
        <v>310</v>
      </c>
      <c r="F180" s="36">
        <v>17286.2</v>
      </c>
    </row>
    <row r="181" spans="1:6" ht="25.5">
      <c r="A181" s="15" t="s">
        <v>165</v>
      </c>
      <c r="B181" s="5" t="s">
        <v>55</v>
      </c>
      <c r="C181" s="5">
        <v>10</v>
      </c>
      <c r="D181" s="5">
        <v>4</v>
      </c>
      <c r="E181" s="5">
        <v>320</v>
      </c>
      <c r="F181" s="36">
        <v>2627</v>
      </c>
    </row>
    <row r="182" spans="1:6" s="22" customFormat="1" ht="24.75" customHeight="1">
      <c r="A182" s="12" t="s">
        <v>245</v>
      </c>
      <c r="B182" s="3" t="s">
        <v>153</v>
      </c>
      <c r="C182" s="3"/>
      <c r="D182" s="3"/>
      <c r="E182" s="3"/>
      <c r="F182" s="45">
        <f>F183</f>
        <v>28</v>
      </c>
    </row>
    <row r="183" spans="1:6" s="22" customFormat="1" ht="25.5">
      <c r="A183" s="15" t="s">
        <v>165</v>
      </c>
      <c r="B183" s="5" t="s">
        <v>153</v>
      </c>
      <c r="C183" s="5">
        <v>7</v>
      </c>
      <c r="D183" s="5">
        <v>9</v>
      </c>
      <c r="E183" s="5">
        <v>320</v>
      </c>
      <c r="F183" s="18">
        <v>28</v>
      </c>
    </row>
    <row r="184" spans="1:6" ht="12.75">
      <c r="A184" s="12" t="s">
        <v>134</v>
      </c>
      <c r="B184" s="3" t="s">
        <v>104</v>
      </c>
      <c r="C184" s="10"/>
      <c r="D184" s="10"/>
      <c r="E184" s="10"/>
      <c r="F184" s="45">
        <f>F185+F190+F193</f>
        <v>654</v>
      </c>
    </row>
    <row r="185" spans="1:6" s="22" customFormat="1" ht="25.5">
      <c r="A185" s="12" t="s">
        <v>145</v>
      </c>
      <c r="B185" s="3" t="s">
        <v>146</v>
      </c>
      <c r="C185" s="10"/>
      <c r="D185" s="10"/>
      <c r="E185" s="10"/>
      <c r="F185" s="45">
        <f>F186+F188</f>
        <v>350</v>
      </c>
    </row>
    <row r="186" spans="1:6" ht="12.75">
      <c r="A186" s="12" t="s">
        <v>53</v>
      </c>
      <c r="B186" s="3" t="s">
        <v>21</v>
      </c>
      <c r="C186" s="3"/>
      <c r="D186" s="3"/>
      <c r="E186" s="3"/>
      <c r="F186" s="45">
        <f>F187</f>
        <v>300</v>
      </c>
    </row>
    <row r="187" spans="1:6" ht="25.5">
      <c r="A187" s="13" t="s">
        <v>7</v>
      </c>
      <c r="B187" s="5" t="s">
        <v>21</v>
      </c>
      <c r="C187" s="5">
        <v>4</v>
      </c>
      <c r="D187" s="5">
        <v>12</v>
      </c>
      <c r="E187" s="5">
        <v>200</v>
      </c>
      <c r="F187" s="36">
        <v>300</v>
      </c>
    </row>
    <row r="188" spans="1:6" ht="25.5">
      <c r="A188" s="12" t="s">
        <v>49</v>
      </c>
      <c r="B188" s="3" t="s">
        <v>50</v>
      </c>
      <c r="C188" s="3"/>
      <c r="D188" s="3"/>
      <c r="E188" s="3"/>
      <c r="F188" s="45">
        <f>SUM(F189)</f>
        <v>50</v>
      </c>
    </row>
    <row r="189" spans="1:6" ht="25.5">
      <c r="A189" s="13" t="s">
        <v>7</v>
      </c>
      <c r="B189" s="5" t="s">
        <v>50</v>
      </c>
      <c r="C189" s="5">
        <v>1</v>
      </c>
      <c r="D189" s="5">
        <v>13</v>
      </c>
      <c r="E189" s="5">
        <v>200</v>
      </c>
      <c r="F189" s="18">
        <v>50</v>
      </c>
    </row>
    <row r="190" spans="1:6" s="22" customFormat="1" ht="12.75">
      <c r="A190" s="12" t="s">
        <v>240</v>
      </c>
      <c r="B190" s="3" t="s">
        <v>238</v>
      </c>
      <c r="C190" s="3"/>
      <c r="D190" s="3"/>
      <c r="E190" s="3"/>
      <c r="F190" s="45">
        <f>F191</f>
        <v>50</v>
      </c>
    </row>
    <row r="191" spans="1:6" s="22" customFormat="1" ht="12.75">
      <c r="A191" s="12" t="s">
        <v>241</v>
      </c>
      <c r="B191" s="3" t="s">
        <v>239</v>
      </c>
      <c r="C191" s="3"/>
      <c r="D191" s="3"/>
      <c r="E191" s="3"/>
      <c r="F191" s="45">
        <f>F192</f>
        <v>50</v>
      </c>
    </row>
    <row r="192" spans="1:6" s="22" customFormat="1" ht="25.5">
      <c r="A192" s="13" t="s">
        <v>7</v>
      </c>
      <c r="B192" s="5" t="s">
        <v>239</v>
      </c>
      <c r="C192" s="5">
        <v>4</v>
      </c>
      <c r="D192" s="5">
        <v>8</v>
      </c>
      <c r="E192" s="5">
        <v>200</v>
      </c>
      <c r="F192" s="18">
        <v>50</v>
      </c>
    </row>
    <row r="193" spans="1:6" ht="12.75">
      <c r="A193" s="12" t="s">
        <v>51</v>
      </c>
      <c r="B193" s="3" t="s">
        <v>52</v>
      </c>
      <c r="C193" s="3"/>
      <c r="D193" s="3"/>
      <c r="E193" s="3"/>
      <c r="F193" s="45">
        <f>SUM(F195)</f>
        <v>254</v>
      </c>
    </row>
    <row r="194" spans="1:6" ht="12.75">
      <c r="A194" s="14" t="s">
        <v>135</v>
      </c>
      <c r="B194" s="10" t="s">
        <v>20</v>
      </c>
      <c r="C194" s="10"/>
      <c r="D194" s="10"/>
      <c r="E194" s="10"/>
      <c r="F194" s="37">
        <f>F195</f>
        <v>254</v>
      </c>
    </row>
    <row r="195" spans="1:6" ht="25.5">
      <c r="A195" s="13" t="s">
        <v>7</v>
      </c>
      <c r="B195" s="5" t="s">
        <v>20</v>
      </c>
      <c r="C195" s="5">
        <v>4</v>
      </c>
      <c r="D195" s="5">
        <v>5</v>
      </c>
      <c r="E195" s="5">
        <v>200</v>
      </c>
      <c r="F195" s="18">
        <v>254</v>
      </c>
    </row>
    <row r="196" spans="1:6" ht="12.75">
      <c r="A196" s="12" t="s">
        <v>110</v>
      </c>
      <c r="B196" s="3" t="s">
        <v>105</v>
      </c>
      <c r="C196" s="10"/>
      <c r="D196" s="10"/>
      <c r="E196" s="10"/>
      <c r="F196" s="45">
        <f>F197</f>
        <v>14235.7</v>
      </c>
    </row>
    <row r="197" spans="1:6" s="22" customFormat="1" ht="25.5">
      <c r="A197" s="12" t="s">
        <v>147</v>
      </c>
      <c r="B197" s="3" t="s">
        <v>148</v>
      </c>
      <c r="C197" s="10"/>
      <c r="D197" s="10"/>
      <c r="E197" s="10"/>
      <c r="F197" s="45">
        <f>F198+F200+F203+F206</f>
        <v>14235.7</v>
      </c>
    </row>
    <row r="198" spans="1:6" s="22" customFormat="1" ht="12.75">
      <c r="A198" s="12" t="s">
        <v>156</v>
      </c>
      <c r="B198" s="3" t="s">
        <v>157</v>
      </c>
      <c r="C198" s="10"/>
      <c r="D198" s="10"/>
      <c r="E198" s="10"/>
      <c r="F198" s="45">
        <f>F199</f>
        <v>5896</v>
      </c>
    </row>
    <row r="199" spans="1:6" s="22" customFormat="1" ht="25.5">
      <c r="A199" s="13" t="s">
        <v>7</v>
      </c>
      <c r="B199" s="7" t="s">
        <v>158</v>
      </c>
      <c r="C199" s="7">
        <v>5</v>
      </c>
      <c r="D199" s="7">
        <v>2</v>
      </c>
      <c r="E199" s="7">
        <v>200</v>
      </c>
      <c r="F199" s="36">
        <v>5896</v>
      </c>
    </row>
    <row r="200" spans="1:6" ht="12.75">
      <c r="A200" s="12" t="s">
        <v>22</v>
      </c>
      <c r="B200" s="3" t="s">
        <v>23</v>
      </c>
      <c r="C200" s="3"/>
      <c r="D200" s="3"/>
      <c r="E200" s="3"/>
      <c r="F200" s="45">
        <f>SUM(F201:F202)</f>
        <v>48</v>
      </c>
    </row>
    <row r="201" spans="1:6" ht="25.5">
      <c r="A201" s="13" t="s">
        <v>7</v>
      </c>
      <c r="B201" s="5" t="s">
        <v>23</v>
      </c>
      <c r="C201" s="5">
        <v>5</v>
      </c>
      <c r="D201" s="5">
        <v>3</v>
      </c>
      <c r="E201" s="5">
        <v>200</v>
      </c>
      <c r="F201" s="18">
        <v>31.7</v>
      </c>
    </row>
    <row r="202" spans="1:6" ht="12.75">
      <c r="A202" s="13" t="s">
        <v>8</v>
      </c>
      <c r="B202" s="5" t="s">
        <v>23</v>
      </c>
      <c r="C202" s="5">
        <v>5</v>
      </c>
      <c r="D202" s="5">
        <v>3</v>
      </c>
      <c r="E202" s="5">
        <v>540</v>
      </c>
      <c r="F202" s="18">
        <v>16.3</v>
      </c>
    </row>
    <row r="203" spans="1:6" ht="25.5">
      <c r="A203" s="12" t="s">
        <v>136</v>
      </c>
      <c r="B203" s="3" t="s">
        <v>24</v>
      </c>
      <c r="C203" s="3"/>
      <c r="D203" s="3"/>
      <c r="E203" s="3"/>
      <c r="F203" s="45">
        <f>SUM(F204:F205)</f>
        <v>120</v>
      </c>
    </row>
    <row r="204" spans="1:6" ht="25.5">
      <c r="A204" s="13" t="s">
        <v>7</v>
      </c>
      <c r="B204" s="5" t="s">
        <v>24</v>
      </c>
      <c r="C204" s="5">
        <v>5</v>
      </c>
      <c r="D204" s="5">
        <v>3</v>
      </c>
      <c r="E204" s="5">
        <v>200</v>
      </c>
      <c r="F204" s="18">
        <v>50</v>
      </c>
    </row>
    <row r="205" spans="1:6" ht="12.75">
      <c r="A205" s="13" t="s">
        <v>8</v>
      </c>
      <c r="B205" s="5" t="s">
        <v>24</v>
      </c>
      <c r="C205" s="5">
        <v>5</v>
      </c>
      <c r="D205" s="5">
        <v>3</v>
      </c>
      <c r="E205" s="5">
        <v>540</v>
      </c>
      <c r="F205" s="18">
        <v>70</v>
      </c>
    </row>
    <row r="206" spans="1:6" ht="25.5">
      <c r="A206" s="12" t="s">
        <v>197</v>
      </c>
      <c r="B206" s="3" t="s">
        <v>119</v>
      </c>
      <c r="C206" s="3"/>
      <c r="D206" s="3"/>
      <c r="E206" s="3"/>
      <c r="F206" s="45">
        <f>SUM(F207:F214)</f>
        <v>8171.7</v>
      </c>
    </row>
    <row r="207" spans="1:6" ht="25.5">
      <c r="A207" s="15" t="s">
        <v>7</v>
      </c>
      <c r="B207" s="7" t="s">
        <v>119</v>
      </c>
      <c r="C207" s="7">
        <v>1</v>
      </c>
      <c r="D207" s="7">
        <v>4</v>
      </c>
      <c r="E207" s="7">
        <v>200</v>
      </c>
      <c r="F207" s="36">
        <v>81.7</v>
      </c>
    </row>
    <row r="208" spans="1:6" s="22" customFormat="1" ht="25.5">
      <c r="A208" s="15" t="s">
        <v>7</v>
      </c>
      <c r="B208" s="7" t="s">
        <v>119</v>
      </c>
      <c r="C208" s="7">
        <v>5</v>
      </c>
      <c r="D208" s="7">
        <v>2</v>
      </c>
      <c r="E208" s="7">
        <v>200</v>
      </c>
      <c r="F208" s="36">
        <v>1093</v>
      </c>
    </row>
    <row r="209" spans="1:6" ht="25.5">
      <c r="A209" s="15" t="s">
        <v>7</v>
      </c>
      <c r="B209" s="7" t="s">
        <v>119</v>
      </c>
      <c r="C209" s="7">
        <v>7</v>
      </c>
      <c r="D209" s="7">
        <v>1</v>
      </c>
      <c r="E209" s="7">
        <v>200</v>
      </c>
      <c r="F209" s="36">
        <v>800</v>
      </c>
    </row>
    <row r="210" spans="1:6" s="22" customFormat="1" ht="12.75">
      <c r="A210" s="13" t="s">
        <v>163</v>
      </c>
      <c r="B210" s="7" t="s">
        <v>119</v>
      </c>
      <c r="C210" s="7">
        <v>7</v>
      </c>
      <c r="D210" s="7">
        <v>1</v>
      </c>
      <c r="E210" s="7">
        <v>610</v>
      </c>
      <c r="F210" s="36">
        <v>900</v>
      </c>
    </row>
    <row r="211" spans="1:6" s="22" customFormat="1" ht="25.5">
      <c r="A211" s="15" t="s">
        <v>7</v>
      </c>
      <c r="B211" s="7" t="s">
        <v>119</v>
      </c>
      <c r="C211" s="7">
        <v>7</v>
      </c>
      <c r="D211" s="7">
        <v>2</v>
      </c>
      <c r="E211" s="7">
        <v>200</v>
      </c>
      <c r="F211" s="36">
        <v>4000</v>
      </c>
    </row>
    <row r="212" spans="1:6" s="22" customFormat="1" ht="12.75">
      <c r="A212" s="13" t="s">
        <v>163</v>
      </c>
      <c r="B212" s="7" t="s">
        <v>119</v>
      </c>
      <c r="C212" s="7">
        <v>7</v>
      </c>
      <c r="D212" s="7">
        <v>2</v>
      </c>
      <c r="E212" s="7">
        <v>610</v>
      </c>
      <c r="F212" s="36">
        <v>500</v>
      </c>
    </row>
    <row r="213" spans="1:6" s="22" customFormat="1" ht="25.5">
      <c r="A213" s="15" t="s">
        <v>7</v>
      </c>
      <c r="B213" s="7" t="s">
        <v>119</v>
      </c>
      <c r="C213" s="7">
        <v>7</v>
      </c>
      <c r="D213" s="7">
        <v>3</v>
      </c>
      <c r="E213" s="7">
        <v>200</v>
      </c>
      <c r="F213" s="36">
        <v>400</v>
      </c>
    </row>
    <row r="214" spans="1:6" s="22" customFormat="1" ht="12.75">
      <c r="A214" s="13" t="s">
        <v>163</v>
      </c>
      <c r="B214" s="7" t="s">
        <v>119</v>
      </c>
      <c r="C214" s="7">
        <v>7</v>
      </c>
      <c r="D214" s="7">
        <v>3</v>
      </c>
      <c r="E214" s="7">
        <v>610</v>
      </c>
      <c r="F214" s="36">
        <v>397</v>
      </c>
    </row>
    <row r="215" spans="1:6" ht="25.5">
      <c r="A215" s="12" t="s">
        <v>198</v>
      </c>
      <c r="B215" s="3" t="s">
        <v>106</v>
      </c>
      <c r="C215" s="10"/>
      <c r="D215" s="10"/>
      <c r="E215" s="10"/>
      <c r="F215" s="45">
        <f>SUM(F216,F219)</f>
        <v>4837.1</v>
      </c>
    </row>
    <row r="216" spans="1:6" s="22" customFormat="1" ht="25.5">
      <c r="A216" s="12" t="s">
        <v>149</v>
      </c>
      <c r="B216" s="3" t="s">
        <v>150</v>
      </c>
      <c r="C216" s="10"/>
      <c r="D216" s="10"/>
      <c r="E216" s="10"/>
      <c r="F216" s="45">
        <f>F217</f>
        <v>2837.1</v>
      </c>
    </row>
    <row r="217" spans="1:6" ht="25.5">
      <c r="A217" s="12" t="s">
        <v>43</v>
      </c>
      <c r="B217" s="3" t="s">
        <v>44</v>
      </c>
      <c r="C217" s="3"/>
      <c r="D217" s="3"/>
      <c r="E217" s="3"/>
      <c r="F217" s="45">
        <f>SUM(F218:F218)</f>
        <v>2837.1</v>
      </c>
    </row>
    <row r="218" spans="1:6" ht="12.75">
      <c r="A218" s="13" t="s">
        <v>151</v>
      </c>
      <c r="B218" s="5" t="s">
        <v>44</v>
      </c>
      <c r="C218" s="5">
        <v>14</v>
      </c>
      <c r="D218" s="5">
        <v>1</v>
      </c>
      <c r="E218" s="5">
        <v>510</v>
      </c>
      <c r="F218" s="18">
        <v>2837.1</v>
      </c>
    </row>
    <row r="219" spans="1:6" s="32" customFormat="1" ht="12.75">
      <c r="A219" s="12" t="s">
        <v>170</v>
      </c>
      <c r="B219" s="3" t="s">
        <v>167</v>
      </c>
      <c r="C219" s="3"/>
      <c r="D219" s="3"/>
      <c r="E219" s="3"/>
      <c r="F219" s="45">
        <f>F220</f>
        <v>2000</v>
      </c>
    </row>
    <row r="220" spans="1:6" ht="12.75">
      <c r="A220" s="12" t="s">
        <v>169</v>
      </c>
      <c r="B220" s="3" t="s">
        <v>168</v>
      </c>
      <c r="C220" s="3"/>
      <c r="D220" s="3"/>
      <c r="E220" s="3"/>
      <c r="F220" s="45">
        <f>SUM(F221)</f>
        <v>2000</v>
      </c>
    </row>
    <row r="221" spans="1:6" ht="12.75">
      <c r="A221" s="13" t="s">
        <v>8</v>
      </c>
      <c r="B221" s="5" t="s">
        <v>168</v>
      </c>
      <c r="C221" s="5">
        <v>14</v>
      </c>
      <c r="D221" s="5">
        <v>3</v>
      </c>
      <c r="E221" s="5">
        <v>540</v>
      </c>
      <c r="F221" s="18">
        <v>2000</v>
      </c>
    </row>
    <row r="222" spans="1:6" ht="12.75">
      <c r="A222" s="12" t="s">
        <v>199</v>
      </c>
      <c r="B222" s="3" t="s">
        <v>107</v>
      </c>
      <c r="C222" s="10"/>
      <c r="D222" s="10"/>
      <c r="E222" s="10"/>
      <c r="F222" s="45">
        <f>SUM(F224,F226,F229)</f>
        <v>339.6</v>
      </c>
    </row>
    <row r="223" spans="1:6" s="22" customFormat="1" ht="12.75">
      <c r="A223" s="12" t="s">
        <v>222</v>
      </c>
      <c r="B223" s="3" t="s">
        <v>223</v>
      </c>
      <c r="C223" s="10"/>
      <c r="D223" s="10"/>
      <c r="E223" s="10"/>
      <c r="F223" s="45">
        <f>F224</f>
        <v>300</v>
      </c>
    </row>
    <row r="224" spans="1:6" ht="12.75">
      <c r="A224" s="12" t="s">
        <v>48</v>
      </c>
      <c r="B224" s="3" t="s">
        <v>10</v>
      </c>
      <c r="C224" s="3"/>
      <c r="D224" s="3"/>
      <c r="E224" s="3"/>
      <c r="F224" s="45">
        <f>F225</f>
        <v>300</v>
      </c>
    </row>
    <row r="225" spans="1:6" ht="12.75">
      <c r="A225" s="13" t="s">
        <v>9</v>
      </c>
      <c r="B225" s="5" t="s">
        <v>10</v>
      </c>
      <c r="C225" s="5">
        <v>1</v>
      </c>
      <c r="D225" s="5">
        <v>11</v>
      </c>
      <c r="E225" s="5">
        <v>870</v>
      </c>
      <c r="F225" s="18">
        <v>300</v>
      </c>
    </row>
    <row r="226" spans="1:6" s="22" customFormat="1" ht="12.75">
      <c r="A226" s="12" t="s">
        <v>224</v>
      </c>
      <c r="B226" s="3" t="s">
        <v>244</v>
      </c>
      <c r="C226" s="10"/>
      <c r="D226" s="10"/>
      <c r="E226" s="10"/>
      <c r="F226" s="45">
        <f>F227</f>
        <v>25</v>
      </c>
    </row>
    <row r="227" spans="1:6" ht="12.75">
      <c r="A227" s="12" t="s">
        <v>40</v>
      </c>
      <c r="B227" s="3" t="s">
        <v>41</v>
      </c>
      <c r="C227" s="3"/>
      <c r="D227" s="3"/>
      <c r="E227" s="3"/>
      <c r="F227" s="45">
        <f>F228</f>
        <v>25</v>
      </c>
    </row>
    <row r="228" spans="1:6" ht="12.75">
      <c r="A228" s="13" t="s">
        <v>42</v>
      </c>
      <c r="B228" s="5" t="s">
        <v>41</v>
      </c>
      <c r="C228" s="5">
        <v>13</v>
      </c>
      <c r="D228" s="5">
        <v>1</v>
      </c>
      <c r="E228" s="5">
        <v>730</v>
      </c>
      <c r="F228" s="18">
        <v>25</v>
      </c>
    </row>
    <row r="229" spans="1:6" s="22" customFormat="1" ht="12.75">
      <c r="A229" s="12" t="s">
        <v>225</v>
      </c>
      <c r="B229" s="3" t="s">
        <v>226</v>
      </c>
      <c r="C229" s="3"/>
      <c r="D229" s="3"/>
      <c r="E229" s="3"/>
      <c r="F229" s="45">
        <f>F230</f>
        <v>14.6</v>
      </c>
    </row>
    <row r="230" spans="1:6" s="25" customFormat="1" ht="12.75">
      <c r="A230" s="12" t="s">
        <v>123</v>
      </c>
      <c r="B230" s="3" t="s">
        <v>120</v>
      </c>
      <c r="C230" s="10"/>
      <c r="D230" s="10"/>
      <c r="E230" s="10"/>
      <c r="F230" s="45">
        <f>F231+F232</f>
        <v>14.6</v>
      </c>
    </row>
    <row r="231" spans="1:6" s="25" customFormat="1" ht="12.75">
      <c r="A231" s="13" t="s">
        <v>127</v>
      </c>
      <c r="B231" s="5" t="s">
        <v>120</v>
      </c>
      <c r="C231" s="5">
        <v>1</v>
      </c>
      <c r="D231" s="5">
        <v>13</v>
      </c>
      <c r="E231" s="5">
        <v>800</v>
      </c>
      <c r="F231" s="36">
        <v>12</v>
      </c>
    </row>
    <row r="232" spans="1:6" s="22" customFormat="1" ht="12.75">
      <c r="A232" s="13" t="s">
        <v>127</v>
      </c>
      <c r="B232" s="5" t="s">
        <v>120</v>
      </c>
      <c r="C232" s="5">
        <v>5</v>
      </c>
      <c r="D232" s="5">
        <v>1</v>
      </c>
      <c r="E232" s="5">
        <v>800</v>
      </c>
      <c r="F232" s="18">
        <v>2.6</v>
      </c>
    </row>
    <row r="233" spans="1:6" ht="12.75">
      <c r="A233" s="12" t="s">
        <v>54</v>
      </c>
      <c r="B233" s="10"/>
      <c r="C233" s="10"/>
      <c r="D233" s="10"/>
      <c r="E233" s="10"/>
      <c r="F233" s="4">
        <f>SUM(F12,F48,F79,F83,F86,F89,F99,F102,F105,F113,F155,F158,F161,F184,F196,F215,F222)</f>
        <v>446243.29999999993</v>
      </c>
    </row>
    <row r="234" spans="1:6" s="22" customFormat="1" ht="24" customHeight="1">
      <c r="A234" s="27"/>
      <c r="B234" s="28"/>
      <c r="C234" s="28"/>
      <c r="D234" s="28"/>
      <c r="E234" s="28"/>
      <c r="F234" s="29"/>
    </row>
    <row r="235" ht="15.75">
      <c r="F235" s="21"/>
    </row>
  </sheetData>
  <sheetProtection/>
  <autoFilter ref="A11:G233"/>
  <mergeCells count="7">
    <mergeCell ref="C2:F3"/>
    <mergeCell ref="C4:F4"/>
    <mergeCell ref="C7:F7"/>
    <mergeCell ref="A9:F9"/>
    <mergeCell ref="C5:F5"/>
    <mergeCell ref="C1:F1"/>
    <mergeCell ref="C6:F6"/>
  </mergeCells>
  <printOptions/>
  <pageMargins left="0.7874015748031497" right="0.5118110236220472" top="0.4724409448818898" bottom="0.4724409448818898" header="0.31496062992125984" footer="0.31496062992125984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view="pageBreakPreview" zoomScaleSheetLayoutView="100" workbookViewId="0" topLeftCell="A91">
      <selection activeCell="E100" sqref="E100"/>
    </sheetView>
  </sheetViews>
  <sheetFormatPr defaultColWidth="9.140625" defaultRowHeight="12.75"/>
  <cols>
    <col min="1" max="1" width="54.421875" style="11" customWidth="1"/>
    <col min="2" max="2" width="14.140625" style="1" customWidth="1"/>
    <col min="3" max="4" width="5.8515625" style="1" customWidth="1"/>
    <col min="5" max="5" width="6.00390625" style="1" customWidth="1"/>
    <col min="6" max="6" width="14.28125" style="2" customWidth="1"/>
    <col min="7" max="16384" width="9.140625" style="22" customWidth="1"/>
  </cols>
  <sheetData>
    <row r="1" spans="1:6" ht="12.75">
      <c r="A1" s="22"/>
      <c r="B1" s="22"/>
      <c r="C1" s="23" t="s">
        <v>90</v>
      </c>
      <c r="D1" s="22"/>
      <c r="E1" s="23"/>
      <c r="F1" s="23"/>
    </row>
    <row r="2" spans="1:6" ht="12.75">
      <c r="A2" s="22"/>
      <c r="B2" s="22"/>
      <c r="C2" s="47" t="s">
        <v>57</v>
      </c>
      <c r="D2" s="47"/>
      <c r="E2" s="47"/>
      <c r="F2" s="47"/>
    </row>
    <row r="3" spans="1:6" ht="12.75">
      <c r="A3" s="22"/>
      <c r="B3" s="22"/>
      <c r="C3" s="47"/>
      <c r="D3" s="47"/>
      <c r="E3" s="47"/>
      <c r="F3" s="47"/>
    </row>
    <row r="4" spans="1:6" ht="12.75">
      <c r="A4" s="22"/>
      <c r="B4" s="22"/>
      <c r="C4" s="48" t="s">
        <v>159</v>
      </c>
      <c r="D4" s="48"/>
      <c r="E4" s="48"/>
      <c r="F4" s="48"/>
    </row>
    <row r="5" spans="1:6" ht="12.75">
      <c r="A5" s="22"/>
      <c r="B5" s="22"/>
      <c r="C5" s="51" t="s">
        <v>160</v>
      </c>
      <c r="D5" s="51"/>
      <c r="E5" s="51"/>
      <c r="F5" s="51"/>
    </row>
    <row r="6" spans="1:6" ht="12.75">
      <c r="A6" s="22"/>
      <c r="B6" s="22"/>
      <c r="C6" s="49"/>
      <c r="D6" s="49"/>
      <c r="E6" s="49"/>
      <c r="F6" s="49"/>
    </row>
    <row r="7" spans="1:6" ht="78" customHeight="1">
      <c r="A7" s="50" t="s">
        <v>91</v>
      </c>
      <c r="B7" s="50"/>
      <c r="C7" s="50"/>
      <c r="D7" s="50"/>
      <c r="E7" s="50"/>
      <c r="F7" s="50"/>
    </row>
    <row r="8" spans="1:6" ht="25.5">
      <c r="A8" s="5" t="s">
        <v>0</v>
      </c>
      <c r="B8" s="16" t="s">
        <v>3</v>
      </c>
      <c r="C8" s="16" t="s">
        <v>1</v>
      </c>
      <c r="D8" s="16" t="s">
        <v>2</v>
      </c>
      <c r="E8" s="16" t="s">
        <v>4</v>
      </c>
      <c r="F8" s="17" t="s">
        <v>58</v>
      </c>
    </row>
    <row r="9" spans="1:6" ht="12.75">
      <c r="A9" s="5" t="s">
        <v>202</v>
      </c>
      <c r="B9" s="16"/>
      <c r="C9" s="16"/>
      <c r="D9" s="16"/>
      <c r="E9" s="16"/>
      <c r="F9" s="17"/>
    </row>
    <row r="10" spans="1:6" ht="25.5">
      <c r="A10" s="39" t="s">
        <v>177</v>
      </c>
      <c r="B10" s="3" t="s">
        <v>92</v>
      </c>
      <c r="C10" s="19"/>
      <c r="D10" s="19"/>
      <c r="E10" s="19"/>
      <c r="F10" s="20">
        <f>SUM(F11,F16)</f>
        <v>4526</v>
      </c>
    </row>
    <row r="11" spans="1:6" ht="25.5">
      <c r="A11" s="39" t="s">
        <v>111</v>
      </c>
      <c r="B11" s="3" t="s">
        <v>93</v>
      </c>
      <c r="C11" s="19"/>
      <c r="D11" s="19"/>
      <c r="E11" s="19"/>
      <c r="F11" s="20">
        <f>F12</f>
        <v>3942.7</v>
      </c>
    </row>
    <row r="12" spans="1:6" ht="12.75">
      <c r="A12" s="39" t="s">
        <v>5</v>
      </c>
      <c r="B12" s="3" t="s">
        <v>6</v>
      </c>
      <c r="C12" s="3"/>
      <c r="D12" s="3"/>
      <c r="E12" s="3"/>
      <c r="F12" s="4">
        <f>SUM(F13:F15)</f>
        <v>3942.7</v>
      </c>
    </row>
    <row r="13" spans="1:6" ht="51">
      <c r="A13" s="40" t="s">
        <v>74</v>
      </c>
      <c r="B13" s="5" t="s">
        <v>6</v>
      </c>
      <c r="C13" s="5">
        <v>7</v>
      </c>
      <c r="D13" s="5">
        <v>9</v>
      </c>
      <c r="E13" s="5">
        <v>100</v>
      </c>
      <c r="F13" s="26">
        <v>2786.1</v>
      </c>
    </row>
    <row r="14" spans="1:6" ht="25.5">
      <c r="A14" s="40" t="s">
        <v>7</v>
      </c>
      <c r="B14" s="5" t="s">
        <v>6</v>
      </c>
      <c r="C14" s="5">
        <v>7</v>
      </c>
      <c r="D14" s="5">
        <v>9</v>
      </c>
      <c r="E14" s="5">
        <v>200</v>
      </c>
      <c r="F14" s="26">
        <v>1152.1</v>
      </c>
    </row>
    <row r="15" spans="1:6" ht="12.75">
      <c r="A15" s="40" t="s">
        <v>127</v>
      </c>
      <c r="B15" s="5" t="s">
        <v>6</v>
      </c>
      <c r="C15" s="5">
        <v>7</v>
      </c>
      <c r="D15" s="5">
        <v>9</v>
      </c>
      <c r="E15" s="5">
        <v>800</v>
      </c>
      <c r="F15" s="26">
        <v>4.5</v>
      </c>
    </row>
    <row r="16" spans="1:6" ht="12.75">
      <c r="A16" s="39" t="s">
        <v>94</v>
      </c>
      <c r="B16" s="3" t="s">
        <v>95</v>
      </c>
      <c r="C16" s="3"/>
      <c r="D16" s="3"/>
      <c r="E16" s="3"/>
      <c r="F16" s="4">
        <f>SUM(F17,)</f>
        <v>583.3</v>
      </c>
    </row>
    <row r="17" spans="1:6" ht="53.25" customHeight="1">
      <c r="A17" s="39" t="s">
        <v>128</v>
      </c>
      <c r="B17" s="3" t="s">
        <v>28</v>
      </c>
      <c r="C17" s="3"/>
      <c r="D17" s="3"/>
      <c r="E17" s="3"/>
      <c r="F17" s="4">
        <f>SUM(F18:F19)</f>
        <v>583.3</v>
      </c>
    </row>
    <row r="18" spans="1:6" ht="51">
      <c r="A18" s="40" t="s">
        <v>74</v>
      </c>
      <c r="B18" s="5" t="s">
        <v>28</v>
      </c>
      <c r="C18" s="5">
        <v>7</v>
      </c>
      <c r="D18" s="5">
        <v>9</v>
      </c>
      <c r="E18" s="5">
        <v>100</v>
      </c>
      <c r="F18" s="26">
        <v>573.8</v>
      </c>
    </row>
    <row r="19" spans="1:6" ht="25.5">
      <c r="A19" s="41" t="s">
        <v>7</v>
      </c>
      <c r="B19" s="5" t="s">
        <v>28</v>
      </c>
      <c r="C19" s="5">
        <v>7</v>
      </c>
      <c r="D19" s="5">
        <v>9</v>
      </c>
      <c r="E19" s="5">
        <v>200</v>
      </c>
      <c r="F19" s="26">
        <v>9.5</v>
      </c>
    </row>
    <row r="20" spans="1:6" ht="25.5">
      <c r="A20" s="39" t="s">
        <v>97</v>
      </c>
      <c r="B20" s="3" t="s">
        <v>98</v>
      </c>
      <c r="C20" s="10"/>
      <c r="D20" s="10"/>
      <c r="E20" s="10"/>
      <c r="F20" s="4">
        <f>SUM(F21,F35)</f>
        <v>24821.299999999996</v>
      </c>
    </row>
    <row r="21" spans="1:6" ht="25.5">
      <c r="A21" s="39" t="s">
        <v>99</v>
      </c>
      <c r="B21" s="3" t="s">
        <v>96</v>
      </c>
      <c r="C21" s="10"/>
      <c r="D21" s="10"/>
      <c r="E21" s="10"/>
      <c r="F21" s="4">
        <f>SUM(F22,F26,F30)</f>
        <v>21614.199999999997</v>
      </c>
    </row>
    <row r="22" spans="1:6" ht="25.5">
      <c r="A22" s="39" t="s">
        <v>67</v>
      </c>
      <c r="B22" s="3" t="s">
        <v>25</v>
      </c>
      <c r="C22" s="3"/>
      <c r="D22" s="3"/>
      <c r="E22" s="3"/>
      <c r="F22" s="4">
        <f>F23+F24+F25</f>
        <v>7593</v>
      </c>
    </row>
    <row r="23" spans="1:7" ht="25.5">
      <c r="A23" s="40" t="s">
        <v>7</v>
      </c>
      <c r="B23" s="5" t="s">
        <v>25</v>
      </c>
      <c r="C23" s="5">
        <v>7</v>
      </c>
      <c r="D23" s="5">
        <v>1</v>
      </c>
      <c r="E23" s="5">
        <v>200</v>
      </c>
      <c r="F23" s="31">
        <v>5872.7</v>
      </c>
      <c r="G23" s="22" t="s">
        <v>178</v>
      </c>
    </row>
    <row r="24" spans="1:7" ht="13.5" customHeight="1">
      <c r="A24" s="40" t="s">
        <v>163</v>
      </c>
      <c r="B24" s="5" t="s">
        <v>25</v>
      </c>
      <c r="C24" s="5">
        <v>7</v>
      </c>
      <c r="D24" s="5">
        <v>1</v>
      </c>
      <c r="E24" s="5">
        <v>610</v>
      </c>
      <c r="F24" s="31">
        <v>1147</v>
      </c>
      <c r="G24" s="22" t="s">
        <v>164</v>
      </c>
    </row>
    <row r="25" spans="1:6" ht="12.75">
      <c r="A25" s="40" t="s">
        <v>127</v>
      </c>
      <c r="B25" s="5" t="s">
        <v>25</v>
      </c>
      <c r="C25" s="5">
        <v>7</v>
      </c>
      <c r="D25" s="5">
        <v>1</v>
      </c>
      <c r="E25" s="5">
        <v>800</v>
      </c>
      <c r="F25" s="26">
        <v>573.3</v>
      </c>
    </row>
    <row r="26" spans="1:6" ht="25.5">
      <c r="A26" s="39" t="s">
        <v>129</v>
      </c>
      <c r="B26" s="3" t="s">
        <v>26</v>
      </c>
      <c r="C26" s="3"/>
      <c r="D26" s="3"/>
      <c r="E26" s="3"/>
      <c r="F26" s="4">
        <f>F27+F28+F29</f>
        <v>13121.6</v>
      </c>
    </row>
    <row r="27" spans="1:7" ht="25.5">
      <c r="A27" s="41" t="s">
        <v>7</v>
      </c>
      <c r="B27" s="7" t="s">
        <v>26</v>
      </c>
      <c r="C27" s="7">
        <v>7</v>
      </c>
      <c r="D27" s="7">
        <v>2</v>
      </c>
      <c r="E27" s="7">
        <v>200</v>
      </c>
      <c r="F27" s="31">
        <v>10116.2</v>
      </c>
      <c r="G27" s="22" t="s">
        <v>179</v>
      </c>
    </row>
    <row r="28" spans="1:6" ht="12" customHeight="1">
      <c r="A28" s="40" t="s">
        <v>163</v>
      </c>
      <c r="B28" s="7" t="s">
        <v>26</v>
      </c>
      <c r="C28" s="7">
        <v>7</v>
      </c>
      <c r="D28" s="7">
        <v>2</v>
      </c>
      <c r="E28" s="7">
        <v>610</v>
      </c>
      <c r="F28" s="31">
        <v>1655.6</v>
      </c>
    </row>
    <row r="29" spans="1:6" ht="12.75">
      <c r="A29" s="40" t="s">
        <v>127</v>
      </c>
      <c r="B29" s="7" t="s">
        <v>26</v>
      </c>
      <c r="C29" s="7">
        <v>7</v>
      </c>
      <c r="D29" s="7">
        <v>2</v>
      </c>
      <c r="E29" s="7">
        <v>800</v>
      </c>
      <c r="F29" s="31">
        <v>1349.8</v>
      </c>
    </row>
    <row r="30" spans="1:6" ht="25.5">
      <c r="A30" s="39" t="s">
        <v>130</v>
      </c>
      <c r="B30" s="3" t="s">
        <v>27</v>
      </c>
      <c r="C30" s="3"/>
      <c r="D30" s="3"/>
      <c r="E30" s="3"/>
      <c r="F30" s="4">
        <f>F31+F32+F33+F34</f>
        <v>899.6</v>
      </c>
    </row>
    <row r="31" spans="1:6" ht="51">
      <c r="A31" s="41" t="s">
        <v>56</v>
      </c>
      <c r="B31" s="5" t="s">
        <v>27</v>
      </c>
      <c r="C31" s="5">
        <v>7</v>
      </c>
      <c r="D31" s="5">
        <v>3</v>
      </c>
      <c r="E31" s="5">
        <v>100</v>
      </c>
      <c r="F31" s="8">
        <v>150</v>
      </c>
    </row>
    <row r="32" spans="1:7" ht="25.5">
      <c r="A32" s="40" t="s">
        <v>7</v>
      </c>
      <c r="B32" s="5" t="s">
        <v>27</v>
      </c>
      <c r="C32" s="5">
        <v>7</v>
      </c>
      <c r="D32" s="5">
        <v>3</v>
      </c>
      <c r="E32" s="5">
        <v>200</v>
      </c>
      <c r="F32" s="31">
        <v>658.1</v>
      </c>
      <c r="G32" s="22" t="s">
        <v>180</v>
      </c>
    </row>
    <row r="33" spans="1:6" ht="12.75">
      <c r="A33" s="40" t="s">
        <v>163</v>
      </c>
      <c r="B33" s="5" t="s">
        <v>27</v>
      </c>
      <c r="C33" s="5">
        <v>7</v>
      </c>
      <c r="D33" s="5">
        <v>3</v>
      </c>
      <c r="E33" s="5">
        <v>610</v>
      </c>
      <c r="F33" s="31">
        <v>50</v>
      </c>
    </row>
    <row r="34" spans="1:6" ht="12.75">
      <c r="A34" s="40" t="s">
        <v>127</v>
      </c>
      <c r="B34" s="5" t="s">
        <v>27</v>
      </c>
      <c r="C34" s="5">
        <v>7</v>
      </c>
      <c r="D34" s="5">
        <v>3</v>
      </c>
      <c r="E34" s="5">
        <v>800</v>
      </c>
      <c r="F34" s="31">
        <v>41.5</v>
      </c>
    </row>
    <row r="35" spans="1:6" ht="25.5">
      <c r="A35" s="39" t="s">
        <v>102</v>
      </c>
      <c r="B35" s="3" t="s">
        <v>101</v>
      </c>
      <c r="C35" s="3"/>
      <c r="D35" s="3"/>
      <c r="E35" s="3"/>
      <c r="F35" s="4">
        <f>SUM(F36,)</f>
        <v>3207.1</v>
      </c>
    </row>
    <row r="36" spans="1:6" ht="51">
      <c r="A36" s="39" t="s">
        <v>14</v>
      </c>
      <c r="B36" s="3" t="s">
        <v>15</v>
      </c>
      <c r="C36" s="3"/>
      <c r="D36" s="3"/>
      <c r="E36" s="3"/>
      <c r="F36" s="4">
        <f>SUM(F37:F38)</f>
        <v>3207.1</v>
      </c>
    </row>
    <row r="37" spans="1:6" ht="51">
      <c r="A37" s="40" t="s">
        <v>56</v>
      </c>
      <c r="B37" s="5" t="s">
        <v>15</v>
      </c>
      <c r="C37" s="5">
        <v>7</v>
      </c>
      <c r="D37" s="5">
        <v>9</v>
      </c>
      <c r="E37" s="5">
        <v>100</v>
      </c>
      <c r="F37" s="8">
        <v>3076.1</v>
      </c>
    </row>
    <row r="38" spans="1:6" ht="25.5">
      <c r="A38" s="40" t="s">
        <v>7</v>
      </c>
      <c r="B38" s="5" t="s">
        <v>15</v>
      </c>
      <c r="C38" s="5">
        <v>7</v>
      </c>
      <c r="D38" s="5">
        <v>9</v>
      </c>
      <c r="E38" s="5">
        <v>200</v>
      </c>
      <c r="F38" s="6">
        <v>131</v>
      </c>
    </row>
    <row r="39" spans="1:6" ht="25.5">
      <c r="A39" s="39" t="s">
        <v>182</v>
      </c>
      <c r="B39" s="3" t="s">
        <v>61</v>
      </c>
      <c r="C39" s="3"/>
      <c r="D39" s="3"/>
      <c r="E39" s="3"/>
      <c r="F39" s="4">
        <f>SUM(F40,)</f>
        <v>80</v>
      </c>
    </row>
    <row r="40" spans="1:6" ht="51">
      <c r="A40" s="42" t="s">
        <v>183</v>
      </c>
      <c r="B40" s="10" t="s">
        <v>62</v>
      </c>
      <c r="C40" s="10"/>
      <c r="D40" s="10"/>
      <c r="E40" s="10"/>
      <c r="F40" s="9">
        <f>SUM(F41:F41)</f>
        <v>80</v>
      </c>
    </row>
    <row r="41" spans="1:6" ht="51">
      <c r="A41" s="40" t="s">
        <v>56</v>
      </c>
      <c r="B41" s="5" t="s">
        <v>59</v>
      </c>
      <c r="C41" s="5">
        <v>4</v>
      </c>
      <c r="D41" s="5">
        <v>1</v>
      </c>
      <c r="E41" s="5">
        <v>100</v>
      </c>
      <c r="F41" s="6">
        <v>80</v>
      </c>
    </row>
    <row r="42" spans="1:6" ht="25.5">
      <c r="A42" s="39" t="s">
        <v>184</v>
      </c>
      <c r="B42" s="3" t="s">
        <v>63</v>
      </c>
      <c r="C42" s="3"/>
      <c r="D42" s="3"/>
      <c r="E42" s="3"/>
      <c r="F42" s="4">
        <f>SUM(F43,F55,F73)</f>
        <v>278979</v>
      </c>
    </row>
    <row r="43" spans="1:6" ht="41.25" customHeight="1">
      <c r="A43" s="42" t="s">
        <v>185</v>
      </c>
      <c r="B43" s="10" t="s">
        <v>64</v>
      </c>
      <c r="C43" s="10"/>
      <c r="D43" s="10"/>
      <c r="E43" s="10"/>
      <c r="F43" s="9">
        <f>F44+F47+F50</f>
        <v>75361</v>
      </c>
    </row>
    <row r="44" spans="1:6" ht="25.5">
      <c r="A44" s="42" t="s">
        <v>67</v>
      </c>
      <c r="B44" s="10" t="s">
        <v>65</v>
      </c>
      <c r="C44" s="10"/>
      <c r="D44" s="10"/>
      <c r="E44" s="10"/>
      <c r="F44" s="9">
        <f>SUM(F45:F46)</f>
        <v>20318</v>
      </c>
    </row>
    <row r="45" spans="1:6" ht="51">
      <c r="A45" s="40" t="s">
        <v>60</v>
      </c>
      <c r="B45" s="5" t="s">
        <v>65</v>
      </c>
      <c r="C45" s="5">
        <v>7</v>
      </c>
      <c r="D45" s="5">
        <v>1</v>
      </c>
      <c r="E45" s="5">
        <v>100</v>
      </c>
      <c r="F45" s="6">
        <v>11797</v>
      </c>
    </row>
    <row r="46" spans="1:6" ht="12.75" customHeight="1">
      <c r="A46" s="40" t="s">
        <v>163</v>
      </c>
      <c r="B46" s="5" t="s">
        <v>65</v>
      </c>
      <c r="C46" s="5">
        <v>7</v>
      </c>
      <c r="D46" s="5">
        <v>1</v>
      </c>
      <c r="E46" s="5">
        <v>610</v>
      </c>
      <c r="F46" s="6">
        <v>8521</v>
      </c>
    </row>
    <row r="47" spans="1:6" ht="36.75" customHeight="1">
      <c r="A47" s="42" t="s">
        <v>121</v>
      </c>
      <c r="B47" s="10" t="s">
        <v>122</v>
      </c>
      <c r="C47" s="10"/>
      <c r="D47" s="10"/>
      <c r="E47" s="10"/>
      <c r="F47" s="9">
        <f>F48+F49</f>
        <v>5902</v>
      </c>
    </row>
    <row r="48" spans="1:6" ht="51.75" customHeight="1">
      <c r="A48" s="40" t="s">
        <v>60</v>
      </c>
      <c r="B48" s="7" t="s">
        <v>122</v>
      </c>
      <c r="C48" s="5">
        <v>7</v>
      </c>
      <c r="D48" s="5">
        <v>1</v>
      </c>
      <c r="E48" s="5">
        <v>100</v>
      </c>
      <c r="F48" s="6">
        <v>3305</v>
      </c>
    </row>
    <row r="49" spans="1:6" ht="12.75" customHeight="1">
      <c r="A49" s="40" t="s">
        <v>163</v>
      </c>
      <c r="B49" s="7" t="s">
        <v>122</v>
      </c>
      <c r="C49" s="5">
        <v>7</v>
      </c>
      <c r="D49" s="5">
        <v>1</v>
      </c>
      <c r="E49" s="5">
        <v>610</v>
      </c>
      <c r="F49" s="6">
        <v>2597</v>
      </c>
    </row>
    <row r="50" spans="1:6" ht="38.25">
      <c r="A50" s="42" t="s">
        <v>131</v>
      </c>
      <c r="B50" s="10" t="s">
        <v>66</v>
      </c>
      <c r="C50" s="10"/>
      <c r="D50" s="10"/>
      <c r="E50" s="10"/>
      <c r="F50" s="9">
        <f>SUM(F51:F54)</f>
        <v>49141</v>
      </c>
    </row>
    <row r="51" spans="1:6" ht="51">
      <c r="A51" s="40" t="s">
        <v>60</v>
      </c>
      <c r="B51" s="5" t="s">
        <v>66</v>
      </c>
      <c r="C51" s="5">
        <v>7</v>
      </c>
      <c r="D51" s="5">
        <v>1</v>
      </c>
      <c r="E51" s="5">
        <v>100</v>
      </c>
      <c r="F51" s="6">
        <v>48430</v>
      </c>
    </row>
    <row r="52" spans="1:6" ht="25.5">
      <c r="A52" s="40" t="s">
        <v>7</v>
      </c>
      <c r="B52" s="5" t="s">
        <v>66</v>
      </c>
      <c r="C52" s="5">
        <v>7</v>
      </c>
      <c r="D52" s="5">
        <v>1</v>
      </c>
      <c r="E52" s="5">
        <v>200</v>
      </c>
      <c r="F52" s="6">
        <v>665</v>
      </c>
    </row>
    <row r="53" spans="1:6" ht="25.5">
      <c r="A53" s="40" t="s">
        <v>165</v>
      </c>
      <c r="B53" s="5" t="s">
        <v>66</v>
      </c>
      <c r="C53" s="5">
        <v>7</v>
      </c>
      <c r="D53" s="5">
        <v>1</v>
      </c>
      <c r="E53" s="5">
        <v>320</v>
      </c>
      <c r="F53" s="6">
        <v>46</v>
      </c>
    </row>
    <row r="54" spans="1:6" ht="15" customHeight="1">
      <c r="A54" s="40" t="s">
        <v>163</v>
      </c>
      <c r="B54" s="5" t="s">
        <v>66</v>
      </c>
      <c r="C54" s="5">
        <v>7</v>
      </c>
      <c r="D54" s="5">
        <v>1</v>
      </c>
      <c r="E54" s="5">
        <v>610</v>
      </c>
      <c r="F54" s="35">
        <v>0</v>
      </c>
    </row>
    <row r="55" spans="1:6" ht="42.75" customHeight="1">
      <c r="A55" s="42" t="s">
        <v>186</v>
      </c>
      <c r="B55" s="10" t="s">
        <v>68</v>
      </c>
      <c r="C55" s="10"/>
      <c r="D55" s="10"/>
      <c r="E55" s="10"/>
      <c r="F55" s="9">
        <f>SUM(F56,F59,F62,F67,F70)</f>
        <v>181247.4</v>
      </c>
    </row>
    <row r="56" spans="1:6" ht="25.5">
      <c r="A56" s="42" t="s">
        <v>129</v>
      </c>
      <c r="B56" s="10" t="s">
        <v>70</v>
      </c>
      <c r="C56" s="10"/>
      <c r="D56" s="10"/>
      <c r="E56" s="10"/>
      <c r="F56" s="9">
        <f>F57+F58</f>
        <v>1187.6</v>
      </c>
    </row>
    <row r="57" spans="1:6" s="24" customFormat="1" ht="51">
      <c r="A57" s="41" t="s">
        <v>60</v>
      </c>
      <c r="B57" s="7" t="s">
        <v>70</v>
      </c>
      <c r="C57" s="7">
        <v>7</v>
      </c>
      <c r="D57" s="7">
        <v>2</v>
      </c>
      <c r="E57" s="7">
        <v>100</v>
      </c>
      <c r="F57" s="8">
        <v>610.6</v>
      </c>
    </row>
    <row r="58" spans="1:7" ht="13.5" customHeight="1">
      <c r="A58" s="41" t="s">
        <v>163</v>
      </c>
      <c r="B58" s="7" t="s">
        <v>70</v>
      </c>
      <c r="C58" s="7">
        <v>7</v>
      </c>
      <c r="D58" s="7">
        <v>2</v>
      </c>
      <c r="E58" s="7">
        <v>610</v>
      </c>
      <c r="F58" s="8">
        <v>577</v>
      </c>
      <c r="G58" s="22" t="s">
        <v>187</v>
      </c>
    </row>
    <row r="59" spans="1:6" ht="38.25" customHeight="1">
      <c r="A59" s="42" t="s">
        <v>188</v>
      </c>
      <c r="B59" s="10" t="s">
        <v>171</v>
      </c>
      <c r="C59" s="10"/>
      <c r="D59" s="10"/>
      <c r="E59" s="10"/>
      <c r="F59" s="37">
        <f>F60+F61</f>
        <v>15429</v>
      </c>
    </row>
    <row r="60" spans="1:6" ht="48.75" customHeight="1">
      <c r="A60" s="40" t="s">
        <v>56</v>
      </c>
      <c r="B60" s="5" t="s">
        <v>171</v>
      </c>
      <c r="C60" s="5">
        <v>7</v>
      </c>
      <c r="D60" s="5">
        <v>2</v>
      </c>
      <c r="E60" s="5">
        <v>100</v>
      </c>
      <c r="F60" s="18">
        <v>13269</v>
      </c>
    </row>
    <row r="61" spans="1:6" ht="16.5" customHeight="1">
      <c r="A61" s="40" t="s">
        <v>163</v>
      </c>
      <c r="B61" s="5" t="s">
        <v>171</v>
      </c>
      <c r="C61" s="5">
        <v>7</v>
      </c>
      <c r="D61" s="5">
        <v>2</v>
      </c>
      <c r="E61" s="5">
        <v>610</v>
      </c>
      <c r="F61" s="38">
        <v>2160</v>
      </c>
    </row>
    <row r="62" spans="1:6" ht="76.5">
      <c r="A62" s="42" t="s">
        <v>189</v>
      </c>
      <c r="B62" s="10" t="s">
        <v>69</v>
      </c>
      <c r="C62" s="10"/>
      <c r="D62" s="10"/>
      <c r="E62" s="10"/>
      <c r="F62" s="9">
        <f>SUM(F63:F66)</f>
        <v>154632</v>
      </c>
    </row>
    <row r="63" spans="1:6" ht="51">
      <c r="A63" s="40" t="s">
        <v>56</v>
      </c>
      <c r="B63" s="5" t="s">
        <v>69</v>
      </c>
      <c r="C63" s="5">
        <v>7</v>
      </c>
      <c r="D63" s="5">
        <v>2</v>
      </c>
      <c r="E63" s="5">
        <v>100</v>
      </c>
      <c r="F63" s="18">
        <v>151041</v>
      </c>
    </row>
    <row r="64" spans="1:6" ht="25.5">
      <c r="A64" s="40" t="s">
        <v>7</v>
      </c>
      <c r="B64" s="5" t="s">
        <v>69</v>
      </c>
      <c r="C64" s="5">
        <v>7</v>
      </c>
      <c r="D64" s="5">
        <v>2</v>
      </c>
      <c r="E64" s="5">
        <v>200</v>
      </c>
      <c r="F64" s="18">
        <v>3518</v>
      </c>
    </row>
    <row r="65" spans="1:6" ht="25.5">
      <c r="A65" s="40" t="s">
        <v>165</v>
      </c>
      <c r="B65" s="5" t="s">
        <v>69</v>
      </c>
      <c r="C65" s="5">
        <v>7</v>
      </c>
      <c r="D65" s="5">
        <v>2</v>
      </c>
      <c r="E65" s="5">
        <v>320</v>
      </c>
      <c r="F65" s="18">
        <v>73</v>
      </c>
    </row>
    <row r="66" spans="1:6" ht="15" customHeight="1">
      <c r="A66" s="40" t="s">
        <v>163</v>
      </c>
      <c r="B66" s="5" t="s">
        <v>69</v>
      </c>
      <c r="C66" s="5">
        <v>7</v>
      </c>
      <c r="D66" s="5">
        <v>2</v>
      </c>
      <c r="E66" s="5">
        <v>610</v>
      </c>
      <c r="F66" s="38">
        <v>0</v>
      </c>
    </row>
    <row r="67" spans="1:6" ht="51">
      <c r="A67" s="42" t="s">
        <v>190</v>
      </c>
      <c r="B67" s="10" t="s">
        <v>71</v>
      </c>
      <c r="C67" s="10"/>
      <c r="D67" s="10"/>
      <c r="E67" s="10"/>
      <c r="F67" s="9">
        <f>SUM(F68:F69)</f>
        <v>104</v>
      </c>
    </row>
    <row r="68" spans="1:6" ht="25.5">
      <c r="A68" s="40" t="s">
        <v>7</v>
      </c>
      <c r="B68" s="5" t="s">
        <v>71</v>
      </c>
      <c r="C68" s="5">
        <v>7</v>
      </c>
      <c r="D68" s="5">
        <v>2</v>
      </c>
      <c r="E68" s="5">
        <v>200</v>
      </c>
      <c r="F68" s="6">
        <v>104</v>
      </c>
    </row>
    <row r="69" spans="1:6" ht="12.75">
      <c r="A69" s="40" t="s">
        <v>163</v>
      </c>
      <c r="B69" s="5" t="s">
        <v>71</v>
      </c>
      <c r="C69" s="5">
        <v>7</v>
      </c>
      <c r="D69" s="5">
        <v>2</v>
      </c>
      <c r="E69" s="5">
        <v>610</v>
      </c>
      <c r="F69" s="35">
        <v>0</v>
      </c>
    </row>
    <row r="70" spans="1:6" s="25" customFormat="1" ht="38.25">
      <c r="A70" s="42" t="s">
        <v>172</v>
      </c>
      <c r="B70" s="10" t="s">
        <v>173</v>
      </c>
      <c r="C70" s="10"/>
      <c r="D70" s="10"/>
      <c r="E70" s="10"/>
      <c r="F70" s="9">
        <f>F71+F72</f>
        <v>9894.8</v>
      </c>
    </row>
    <row r="71" spans="1:6" ht="25.5">
      <c r="A71" s="40" t="s">
        <v>7</v>
      </c>
      <c r="B71" s="5" t="s">
        <v>173</v>
      </c>
      <c r="C71" s="5">
        <v>7</v>
      </c>
      <c r="D71" s="5">
        <v>2</v>
      </c>
      <c r="E71" s="5">
        <v>200</v>
      </c>
      <c r="F71" s="6">
        <v>8905</v>
      </c>
    </row>
    <row r="72" spans="1:6" ht="12.75">
      <c r="A72" s="40" t="s">
        <v>163</v>
      </c>
      <c r="B72" s="5" t="s">
        <v>173</v>
      </c>
      <c r="C72" s="5">
        <v>7</v>
      </c>
      <c r="D72" s="5">
        <v>2</v>
      </c>
      <c r="E72" s="5">
        <v>610</v>
      </c>
      <c r="F72" s="35">
        <v>989.8</v>
      </c>
    </row>
    <row r="73" spans="1:6" ht="51">
      <c r="A73" s="42" t="s">
        <v>192</v>
      </c>
      <c r="B73" s="10" t="s">
        <v>72</v>
      </c>
      <c r="C73" s="10"/>
      <c r="D73" s="10"/>
      <c r="E73" s="3"/>
      <c r="F73" s="9">
        <f>F74+F77+F81+F83</f>
        <v>22370.600000000002</v>
      </c>
    </row>
    <row r="74" spans="1:6" ht="25.5" customHeight="1">
      <c r="A74" s="42" t="s">
        <v>130</v>
      </c>
      <c r="B74" s="10" t="s">
        <v>195</v>
      </c>
      <c r="C74" s="10"/>
      <c r="D74" s="10"/>
      <c r="E74" s="10"/>
      <c r="F74" s="9">
        <f>SUM(F75:F76)</f>
        <v>18014</v>
      </c>
    </row>
    <row r="75" spans="1:7" ht="51">
      <c r="A75" s="40" t="s">
        <v>56</v>
      </c>
      <c r="B75" s="5" t="s">
        <v>195</v>
      </c>
      <c r="C75" s="7">
        <v>7</v>
      </c>
      <c r="D75" s="7">
        <v>3</v>
      </c>
      <c r="E75" s="7">
        <v>100</v>
      </c>
      <c r="F75" s="36">
        <v>10490</v>
      </c>
      <c r="G75" s="22" t="s">
        <v>191</v>
      </c>
    </row>
    <row r="76" spans="1:6" ht="16.5" customHeight="1">
      <c r="A76" s="41" t="s">
        <v>163</v>
      </c>
      <c r="B76" s="5" t="s">
        <v>195</v>
      </c>
      <c r="C76" s="5">
        <v>7</v>
      </c>
      <c r="D76" s="5">
        <v>3</v>
      </c>
      <c r="E76" s="5">
        <v>610</v>
      </c>
      <c r="F76" s="18">
        <v>7524</v>
      </c>
    </row>
    <row r="77" spans="1:7" ht="12.75">
      <c r="A77" s="42" t="s">
        <v>193</v>
      </c>
      <c r="B77" s="10" t="s">
        <v>194</v>
      </c>
      <c r="C77" s="10"/>
      <c r="D77" s="10"/>
      <c r="E77" s="3"/>
      <c r="F77" s="9">
        <f>F78+F79+F80</f>
        <v>3959.2000000000003</v>
      </c>
      <c r="G77" s="22" t="s">
        <v>201</v>
      </c>
    </row>
    <row r="78" spans="1:6" ht="51">
      <c r="A78" s="41" t="s">
        <v>60</v>
      </c>
      <c r="B78" s="5" t="s">
        <v>194</v>
      </c>
      <c r="C78" s="5">
        <v>7</v>
      </c>
      <c r="D78" s="5">
        <v>7</v>
      </c>
      <c r="E78" s="7">
        <v>100</v>
      </c>
      <c r="F78" s="8">
        <v>1717.9</v>
      </c>
    </row>
    <row r="79" spans="1:6" ht="25.5">
      <c r="A79" s="40" t="s">
        <v>7</v>
      </c>
      <c r="B79" s="5" t="s">
        <v>194</v>
      </c>
      <c r="C79" s="5">
        <v>7</v>
      </c>
      <c r="D79" s="5">
        <v>7</v>
      </c>
      <c r="E79" s="5">
        <v>200</v>
      </c>
      <c r="F79" s="6">
        <v>2189.5</v>
      </c>
    </row>
    <row r="80" spans="1:6" ht="12.75">
      <c r="A80" s="41" t="s">
        <v>127</v>
      </c>
      <c r="B80" s="5" t="s">
        <v>194</v>
      </c>
      <c r="C80" s="5">
        <v>7</v>
      </c>
      <c r="D80" s="5">
        <v>7</v>
      </c>
      <c r="E80" s="5">
        <v>800</v>
      </c>
      <c r="F80" s="6">
        <v>51.8</v>
      </c>
    </row>
    <row r="81" spans="1:6" ht="12.75">
      <c r="A81" s="42" t="s">
        <v>45</v>
      </c>
      <c r="B81" s="10" t="s">
        <v>73</v>
      </c>
      <c r="C81" s="10"/>
      <c r="D81" s="10"/>
      <c r="E81" s="10"/>
      <c r="F81" s="9">
        <f>SUM(F82)</f>
        <v>19.4</v>
      </c>
    </row>
    <row r="82" spans="1:6" ht="25.5">
      <c r="A82" s="40" t="s">
        <v>7</v>
      </c>
      <c r="B82" s="5" t="s">
        <v>73</v>
      </c>
      <c r="C82" s="5">
        <v>7</v>
      </c>
      <c r="D82" s="5">
        <v>7</v>
      </c>
      <c r="E82" s="5">
        <v>200</v>
      </c>
      <c r="F82" s="6">
        <v>19.4</v>
      </c>
    </row>
    <row r="83" spans="1:6" ht="12.75">
      <c r="A83" s="42" t="s">
        <v>46</v>
      </c>
      <c r="B83" s="10" t="s">
        <v>196</v>
      </c>
      <c r="C83" s="10"/>
      <c r="D83" s="10"/>
      <c r="E83" s="10"/>
      <c r="F83" s="9">
        <f>F84</f>
        <v>378</v>
      </c>
    </row>
    <row r="84" spans="1:7" ht="25.5">
      <c r="A84" s="41" t="s">
        <v>7</v>
      </c>
      <c r="B84" s="7" t="s">
        <v>196</v>
      </c>
      <c r="C84" s="7">
        <v>7</v>
      </c>
      <c r="D84" s="7">
        <v>7</v>
      </c>
      <c r="E84" s="7">
        <v>200</v>
      </c>
      <c r="F84" s="8">
        <v>378</v>
      </c>
      <c r="G84" s="22" t="s">
        <v>200</v>
      </c>
    </row>
    <row r="85" spans="1:6" ht="12.75">
      <c r="A85" s="39" t="s">
        <v>109</v>
      </c>
      <c r="B85" s="3" t="s">
        <v>103</v>
      </c>
      <c r="C85" s="10"/>
      <c r="D85" s="10"/>
      <c r="E85" s="10"/>
      <c r="F85" s="4">
        <f>F86+F89</f>
        <v>21122</v>
      </c>
    </row>
    <row r="86" spans="1:6" ht="12.75">
      <c r="A86" s="39" t="s">
        <v>140</v>
      </c>
      <c r="B86" s="3" t="s">
        <v>139</v>
      </c>
      <c r="C86" s="10"/>
      <c r="D86" s="10"/>
      <c r="E86" s="10"/>
      <c r="F86" s="4">
        <f>F87</f>
        <v>50</v>
      </c>
    </row>
    <row r="87" spans="1:6" ht="24.75" customHeight="1">
      <c r="A87" s="39" t="s">
        <v>133</v>
      </c>
      <c r="B87" s="3" t="s">
        <v>132</v>
      </c>
      <c r="C87" s="10"/>
      <c r="D87" s="10"/>
      <c r="E87" s="10"/>
      <c r="F87" s="4">
        <f>F88</f>
        <v>50</v>
      </c>
    </row>
    <row r="88" spans="1:6" s="33" customFormat="1" ht="25.5">
      <c r="A88" s="41" t="s">
        <v>7</v>
      </c>
      <c r="B88" s="7" t="s">
        <v>132</v>
      </c>
      <c r="C88" s="7">
        <v>7</v>
      </c>
      <c r="D88" s="7">
        <v>3</v>
      </c>
      <c r="E88" s="7">
        <v>200</v>
      </c>
      <c r="F88" s="8">
        <v>50</v>
      </c>
    </row>
    <row r="89" spans="1:6" s="32" customFormat="1" ht="12.75">
      <c r="A89" s="39" t="s">
        <v>143</v>
      </c>
      <c r="B89" s="3" t="s">
        <v>144</v>
      </c>
      <c r="C89" s="3"/>
      <c r="D89" s="3"/>
      <c r="E89" s="3"/>
      <c r="F89" s="4">
        <f>F90+F93+F97</f>
        <v>21072</v>
      </c>
    </row>
    <row r="90" spans="1:6" ht="51">
      <c r="A90" s="39" t="s">
        <v>35</v>
      </c>
      <c r="B90" s="3" t="s">
        <v>36</v>
      </c>
      <c r="C90" s="3"/>
      <c r="D90" s="3"/>
      <c r="E90" s="3"/>
      <c r="F90" s="4">
        <f>SUM(F91:F92)</f>
        <v>2838</v>
      </c>
    </row>
    <row r="91" spans="1:6" s="24" customFormat="1" ht="25.5">
      <c r="A91" s="41" t="s">
        <v>7</v>
      </c>
      <c r="B91" s="5" t="s">
        <v>36</v>
      </c>
      <c r="C91" s="7">
        <v>10</v>
      </c>
      <c r="D91" s="7">
        <v>4</v>
      </c>
      <c r="E91" s="7">
        <v>200</v>
      </c>
      <c r="F91" s="8">
        <v>2.5</v>
      </c>
    </row>
    <row r="92" spans="1:6" ht="25.5">
      <c r="A92" s="41" t="s">
        <v>165</v>
      </c>
      <c r="B92" s="5" t="s">
        <v>36</v>
      </c>
      <c r="C92" s="5">
        <v>10</v>
      </c>
      <c r="D92" s="5">
        <v>4</v>
      </c>
      <c r="E92" s="5">
        <v>320</v>
      </c>
      <c r="F92" s="26">
        <v>2835.5</v>
      </c>
    </row>
    <row r="93" spans="1:6" ht="38.25">
      <c r="A93" s="39" t="s">
        <v>75</v>
      </c>
      <c r="B93" s="3" t="s">
        <v>55</v>
      </c>
      <c r="C93" s="3"/>
      <c r="D93" s="3"/>
      <c r="E93" s="3"/>
      <c r="F93" s="4">
        <f>SUM(F94:F96)</f>
        <v>18195</v>
      </c>
    </row>
    <row r="94" spans="1:6" s="24" customFormat="1" ht="25.5">
      <c r="A94" s="41" t="s">
        <v>7</v>
      </c>
      <c r="B94" s="5" t="s">
        <v>55</v>
      </c>
      <c r="C94" s="7">
        <v>10</v>
      </c>
      <c r="D94" s="7">
        <v>4</v>
      </c>
      <c r="E94" s="7">
        <v>200</v>
      </c>
      <c r="F94" s="35">
        <v>47</v>
      </c>
    </row>
    <row r="95" spans="1:6" ht="12.75">
      <c r="A95" s="41" t="s">
        <v>166</v>
      </c>
      <c r="B95" s="5" t="s">
        <v>55</v>
      </c>
      <c r="C95" s="5">
        <v>10</v>
      </c>
      <c r="D95" s="5">
        <v>4</v>
      </c>
      <c r="E95" s="5">
        <v>310</v>
      </c>
      <c r="F95" s="35">
        <v>15153</v>
      </c>
    </row>
    <row r="96" spans="1:6" ht="25.5">
      <c r="A96" s="41" t="s">
        <v>165</v>
      </c>
      <c r="B96" s="5" t="s">
        <v>55</v>
      </c>
      <c r="C96" s="5">
        <v>10</v>
      </c>
      <c r="D96" s="5">
        <v>4</v>
      </c>
      <c r="E96" s="5">
        <v>320</v>
      </c>
      <c r="F96" s="35">
        <v>2995</v>
      </c>
    </row>
    <row r="97" spans="1:6" ht="25.5">
      <c r="A97" s="39" t="s">
        <v>152</v>
      </c>
      <c r="B97" s="3" t="s">
        <v>153</v>
      </c>
      <c r="C97" s="3"/>
      <c r="D97" s="3"/>
      <c r="E97" s="3"/>
      <c r="F97" s="4">
        <f>F98</f>
        <v>39</v>
      </c>
    </row>
    <row r="98" spans="1:6" ht="25.5">
      <c r="A98" s="41" t="s">
        <v>165</v>
      </c>
      <c r="B98" s="5" t="s">
        <v>153</v>
      </c>
      <c r="C98" s="5">
        <v>7</v>
      </c>
      <c r="D98" s="5">
        <v>9</v>
      </c>
      <c r="E98" s="5">
        <v>320</v>
      </c>
      <c r="F98" s="6">
        <v>39</v>
      </c>
    </row>
    <row r="99" spans="1:6" ht="12.75">
      <c r="A99" s="39" t="s">
        <v>110</v>
      </c>
      <c r="B99" s="3" t="s">
        <v>105</v>
      </c>
      <c r="C99" s="10"/>
      <c r="D99" s="10"/>
      <c r="E99" s="10"/>
      <c r="F99" s="4">
        <f>F100</f>
        <v>7584</v>
      </c>
    </row>
    <row r="100" spans="1:6" ht="27" customHeight="1">
      <c r="A100" s="39" t="s">
        <v>147</v>
      </c>
      <c r="B100" s="3" t="s">
        <v>148</v>
      </c>
      <c r="C100" s="10"/>
      <c r="D100" s="10"/>
      <c r="E100" s="10"/>
      <c r="F100" s="4">
        <f>F101</f>
        <v>7584</v>
      </c>
    </row>
    <row r="101" spans="1:6" ht="25.5">
      <c r="A101" s="39" t="s">
        <v>197</v>
      </c>
      <c r="B101" s="3" t="s">
        <v>119</v>
      </c>
      <c r="C101" s="3"/>
      <c r="D101" s="3"/>
      <c r="E101" s="3"/>
      <c r="F101" s="4">
        <f>SUM(F102:F107)</f>
        <v>7584</v>
      </c>
    </row>
    <row r="102" spans="1:6" ht="25.5">
      <c r="A102" s="41" t="s">
        <v>7</v>
      </c>
      <c r="B102" s="7" t="s">
        <v>119</v>
      </c>
      <c r="C102" s="7">
        <v>7</v>
      </c>
      <c r="D102" s="7">
        <v>1</v>
      </c>
      <c r="E102" s="7">
        <v>200</v>
      </c>
      <c r="F102" s="8">
        <v>900</v>
      </c>
    </row>
    <row r="103" spans="1:6" ht="12.75" customHeight="1">
      <c r="A103" s="40" t="s">
        <v>163</v>
      </c>
      <c r="B103" s="7" t="s">
        <v>119</v>
      </c>
      <c r="C103" s="7">
        <v>7</v>
      </c>
      <c r="D103" s="7">
        <v>1</v>
      </c>
      <c r="E103" s="7">
        <v>610</v>
      </c>
      <c r="F103" s="8">
        <v>1100</v>
      </c>
    </row>
    <row r="104" spans="1:6" ht="25.5">
      <c r="A104" s="41" t="s">
        <v>7</v>
      </c>
      <c r="B104" s="7" t="s">
        <v>119</v>
      </c>
      <c r="C104" s="7">
        <v>7</v>
      </c>
      <c r="D104" s="7">
        <v>2</v>
      </c>
      <c r="E104" s="7">
        <v>200</v>
      </c>
      <c r="F104" s="8">
        <v>4084</v>
      </c>
    </row>
    <row r="105" spans="1:6" ht="14.25" customHeight="1">
      <c r="A105" s="40" t="s">
        <v>163</v>
      </c>
      <c r="B105" s="7" t="s">
        <v>119</v>
      </c>
      <c r="C105" s="7">
        <v>7</v>
      </c>
      <c r="D105" s="7">
        <v>2</v>
      </c>
      <c r="E105" s="7">
        <v>610</v>
      </c>
      <c r="F105" s="8">
        <v>600</v>
      </c>
    </row>
    <row r="106" spans="1:6" ht="25.5">
      <c r="A106" s="41" t="s">
        <v>7</v>
      </c>
      <c r="B106" s="7" t="s">
        <v>119</v>
      </c>
      <c r="C106" s="7">
        <v>7</v>
      </c>
      <c r="D106" s="7">
        <v>3</v>
      </c>
      <c r="E106" s="7">
        <v>200</v>
      </c>
      <c r="F106" s="8">
        <v>500</v>
      </c>
    </row>
    <row r="107" spans="1:6" ht="12.75" customHeight="1">
      <c r="A107" s="40" t="s">
        <v>163</v>
      </c>
      <c r="B107" s="7" t="s">
        <v>119</v>
      </c>
      <c r="C107" s="7">
        <v>7</v>
      </c>
      <c r="D107" s="7">
        <v>3</v>
      </c>
      <c r="E107" s="7">
        <v>610</v>
      </c>
      <c r="F107" s="8">
        <v>400</v>
      </c>
    </row>
    <row r="108" spans="1:6" ht="12.75">
      <c r="A108" s="39" t="s">
        <v>54</v>
      </c>
      <c r="B108" s="10"/>
      <c r="C108" s="10"/>
      <c r="D108" s="10"/>
      <c r="E108" s="10"/>
      <c r="F108" s="4">
        <f>SUM(F10,F20,F39,F42,F85,F99)</f>
        <v>337112.3</v>
      </c>
    </row>
    <row r="109" spans="1:6" ht="24" customHeight="1">
      <c r="A109" s="27"/>
      <c r="B109" s="28"/>
      <c r="C109" s="28"/>
      <c r="D109" s="28"/>
      <c r="E109" s="28"/>
      <c r="F109" s="29"/>
    </row>
    <row r="110" ht="15.75">
      <c r="F110" s="21"/>
    </row>
  </sheetData>
  <sheetProtection/>
  <mergeCells count="5">
    <mergeCell ref="C2:F3"/>
    <mergeCell ref="C4:F4"/>
    <mergeCell ref="C5:F5"/>
    <mergeCell ref="C6:F6"/>
    <mergeCell ref="A7:F7"/>
  </mergeCells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Суетина</cp:lastModifiedBy>
  <cp:lastPrinted>2020-12-23T08:17:50Z</cp:lastPrinted>
  <dcterms:created xsi:type="dcterms:W3CDTF">2016-12-13T09:01:06Z</dcterms:created>
  <dcterms:modified xsi:type="dcterms:W3CDTF">2021-12-29T09:04:27Z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